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 (Traffic Engineers)\Clients\Harris County\Precinct 1 Design 2018\Bikeways\05 Austin\Austin Street - Parking Study\ParkingStudy\"/>
    </mc:Choice>
  </mc:AlternateContent>
  <xr:revisionPtr revIDLastSave="0" documentId="13_ncr:1_{C2A12E69-6FC8-41A2-BF51-F996FBF2104E}" xr6:coauthVersionLast="40" xr6:coauthVersionMax="40" xr10:uidLastSave="{00000000-0000-0000-0000-000000000000}"/>
  <bookViews>
    <workbookView xWindow="0" yWindow="0" windowWidth="23040" windowHeight="8860" tabRatio="822" xr2:uid="{CAF929E8-89FB-4C6C-8593-EEBB1285B412}"/>
  </bookViews>
  <sheets>
    <sheet name="Parking Capacity" sheetId="3" r:id="rId1"/>
    <sheet name="Midday Tuesday" sheetId="5" r:id="rId2"/>
    <sheet name="Midday Thursday" sheetId="8" r:id="rId3"/>
    <sheet name="Evening Tuesday" sheetId="6" r:id="rId4"/>
    <sheet name="Evening Thursday" sheetId="9" r:id="rId5"/>
    <sheet name="Saturday Midday" sheetId="7" r:id="rId6"/>
    <sheet name="Sunday Midday" sheetId="10" r:id="rId7"/>
  </sheets>
  <definedNames>
    <definedName name="_xlnm.Print_Area" localSheetId="6">'Sunday Midday'!$A$1:$J$45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3" l="1"/>
  <c r="G47" i="3"/>
  <c r="H48" i="7"/>
  <c r="H50" i="7"/>
  <c r="H53" i="7"/>
  <c r="I50" i="7"/>
  <c r="I49" i="3"/>
  <c r="I50" i="3"/>
  <c r="I48" i="7"/>
  <c r="I51" i="7"/>
  <c r="H51" i="7"/>
  <c r="G50" i="7"/>
  <c r="G48" i="3"/>
  <c r="G49" i="3"/>
  <c r="G50" i="3"/>
  <c r="G48" i="7"/>
  <c r="G51" i="7"/>
  <c r="H48" i="10"/>
  <c r="H50" i="10"/>
  <c r="H53" i="10"/>
  <c r="I50" i="10"/>
  <c r="I48" i="10"/>
  <c r="I51" i="10"/>
  <c r="H51" i="10"/>
  <c r="G50" i="10"/>
  <c r="G48" i="10"/>
  <c r="G51" i="10"/>
  <c r="C47" i="3"/>
  <c r="D48" i="5"/>
  <c r="D50" i="5"/>
  <c r="D53" i="5"/>
  <c r="D48" i="8"/>
  <c r="D50" i="8"/>
  <c r="D53" i="8"/>
  <c r="D48" i="6"/>
  <c r="D50" i="6"/>
  <c r="D53" i="6"/>
  <c r="D48" i="9"/>
  <c r="D50" i="9"/>
  <c r="D53" i="9"/>
  <c r="E50" i="9"/>
  <c r="D51" i="9"/>
  <c r="E51" i="3"/>
  <c r="E48" i="9"/>
  <c r="E51" i="9"/>
  <c r="H48" i="9"/>
  <c r="H50" i="9"/>
  <c r="H53" i="9"/>
  <c r="I50" i="9"/>
  <c r="I48" i="9"/>
  <c r="I51" i="9"/>
  <c r="H51" i="9"/>
  <c r="G50" i="9"/>
  <c r="G48" i="9"/>
  <c r="G51" i="9"/>
  <c r="H48" i="6"/>
  <c r="H50" i="6"/>
  <c r="H53" i="6"/>
  <c r="I50" i="6"/>
  <c r="I48" i="6"/>
  <c r="I51" i="6"/>
  <c r="H51" i="6"/>
  <c r="G50" i="6"/>
  <c r="G48" i="6"/>
  <c r="G51" i="6"/>
  <c r="H48" i="5"/>
  <c r="H50" i="5"/>
  <c r="H53" i="5"/>
  <c r="H48" i="8"/>
  <c r="H50" i="8"/>
  <c r="H53" i="8"/>
  <c r="I50" i="8"/>
  <c r="I48" i="8"/>
  <c r="I51" i="8"/>
  <c r="H51" i="8"/>
  <c r="G50" i="8"/>
  <c r="G48" i="8"/>
  <c r="G51" i="8"/>
  <c r="I50" i="5"/>
  <c r="I48" i="5"/>
  <c r="I51" i="5"/>
  <c r="H51" i="5"/>
  <c r="G50" i="5"/>
  <c r="G48" i="5"/>
  <c r="G51" i="5"/>
  <c r="B48" i="3"/>
  <c r="I47" i="3"/>
  <c r="D48" i="10"/>
  <c r="D50" i="10"/>
  <c r="D53" i="10"/>
  <c r="B48" i="10"/>
  <c r="B50" i="10"/>
  <c r="B53" i="10"/>
  <c r="B48" i="7"/>
  <c r="B50" i="7"/>
  <c r="B53" i="7"/>
  <c r="B48" i="9"/>
  <c r="B50" i="9"/>
  <c r="B53" i="9"/>
  <c r="B48" i="6"/>
  <c r="B50" i="6"/>
  <c r="B53" i="6"/>
  <c r="B48" i="5"/>
  <c r="B50" i="5"/>
  <c r="B53" i="5"/>
  <c r="B48" i="8"/>
  <c r="B50" i="8"/>
  <c r="B53" i="8"/>
  <c r="E50" i="5"/>
  <c r="E48" i="5"/>
  <c r="E51" i="5"/>
  <c r="D51" i="5"/>
  <c r="C50" i="5"/>
  <c r="C51" i="3"/>
  <c r="C48" i="5"/>
  <c r="C51" i="5"/>
  <c r="E50" i="8"/>
  <c r="E48" i="8"/>
  <c r="E51" i="8"/>
  <c r="D51" i="8"/>
  <c r="C50" i="8"/>
  <c r="C48" i="8"/>
  <c r="C51" i="8"/>
  <c r="E50" i="6"/>
  <c r="E48" i="6"/>
  <c r="E51" i="6"/>
  <c r="D51" i="6"/>
  <c r="C50" i="6"/>
  <c r="C48" i="6"/>
  <c r="C51" i="6"/>
  <c r="C50" i="9"/>
  <c r="C48" i="9"/>
  <c r="C51" i="9"/>
  <c r="E50" i="7"/>
  <c r="E48" i="7"/>
  <c r="E51" i="7"/>
  <c r="D50" i="7"/>
  <c r="D48" i="7"/>
  <c r="D51" i="7"/>
  <c r="C50" i="7"/>
  <c r="C48" i="7"/>
  <c r="C51" i="7"/>
  <c r="D51" i="10"/>
  <c r="E48" i="10"/>
  <c r="E50" i="10"/>
  <c r="E51" i="10"/>
  <c r="C48" i="10"/>
  <c r="C50" i="10"/>
  <c r="C51" i="10"/>
  <c r="L41" i="3"/>
  <c r="L44" i="3"/>
  <c r="L45" i="3"/>
  <c r="E50" i="3"/>
  <c r="C50" i="3"/>
  <c r="C48" i="3"/>
  <c r="B51" i="10"/>
  <c r="B51" i="7"/>
  <c r="B51" i="8"/>
  <c r="B51" i="5"/>
  <c r="B51" i="9"/>
  <c r="B51" i="6"/>
  <c r="E47" i="3"/>
  <c r="G1" i="3"/>
  <c r="G1" i="8"/>
  <c r="T2" i="8"/>
  <c r="G1" i="6"/>
  <c r="T2" i="6"/>
  <c r="G1" i="9"/>
  <c r="T2" i="9"/>
  <c r="G1" i="7"/>
  <c r="T2" i="7"/>
  <c r="G1" i="5"/>
  <c r="T2" i="5"/>
  <c r="Q50" i="8"/>
  <c r="Q50" i="6"/>
  <c r="Q50" i="9"/>
  <c r="Q50" i="7"/>
  <c r="Q50" i="5"/>
  <c r="R48" i="8"/>
  <c r="R48" i="6"/>
  <c r="R48" i="9"/>
  <c r="R48" i="7"/>
  <c r="R48" i="5"/>
  <c r="P48" i="8"/>
  <c r="P48" i="6"/>
  <c r="P48" i="9"/>
  <c r="P48" i="7"/>
  <c r="P48" i="5"/>
  <c r="T1" i="7"/>
  <c r="T1" i="9"/>
  <c r="T1" i="6"/>
  <c r="T1" i="8"/>
  <c r="T1" i="5"/>
  <c r="O40" i="8"/>
  <c r="O38" i="8"/>
  <c r="O40" i="5"/>
  <c r="O38" i="5"/>
  <c r="S44" i="10"/>
  <c r="Q44" i="10"/>
  <c r="O44" i="10"/>
  <c r="W42" i="10"/>
  <c r="S42" i="10"/>
  <c r="O42" i="10"/>
  <c r="V41" i="10"/>
  <c r="T41" i="10"/>
  <c r="P41" i="10"/>
  <c r="W40" i="10"/>
  <c r="W38" i="10"/>
  <c r="V37" i="10"/>
  <c r="W36" i="10"/>
  <c r="W34" i="10"/>
  <c r="V33" i="10"/>
  <c r="R33" i="10"/>
  <c r="P33" i="10"/>
  <c r="T29" i="10"/>
  <c r="R29" i="10"/>
  <c r="W28" i="10"/>
  <c r="S28" i="10"/>
  <c r="W26" i="10"/>
  <c r="S26" i="10"/>
  <c r="V25" i="10"/>
  <c r="T25" i="10"/>
  <c r="R25" i="10"/>
  <c r="P25" i="10"/>
  <c r="W24" i="10"/>
  <c r="S24" i="10"/>
  <c r="O24" i="10"/>
  <c r="W22" i="10"/>
  <c r="S22" i="10"/>
  <c r="O22" i="10"/>
  <c r="V21" i="10"/>
  <c r="T21" i="10"/>
  <c r="R21" i="10"/>
  <c r="P21" i="10"/>
  <c r="W20" i="10"/>
  <c r="S20" i="10"/>
  <c r="O20" i="10"/>
  <c r="W18" i="10"/>
  <c r="S18" i="10"/>
  <c r="O18" i="10"/>
  <c r="V17" i="10"/>
  <c r="T17" i="10"/>
  <c r="R17" i="10"/>
  <c r="S16" i="10"/>
  <c r="W14" i="10"/>
  <c r="S14" i="10"/>
  <c r="P14" i="10"/>
  <c r="V13" i="10"/>
  <c r="T13" i="10"/>
  <c r="R13" i="10"/>
  <c r="O13" i="10"/>
  <c r="W12" i="10"/>
  <c r="S12" i="10"/>
  <c r="O11" i="10"/>
  <c r="V8" i="10"/>
  <c r="T8" i="10"/>
  <c r="R8" i="10"/>
  <c r="P8" i="10"/>
  <c r="W7" i="10"/>
  <c r="S7" i="10"/>
  <c r="O7" i="10"/>
  <c r="V4" i="10"/>
  <c r="T4" i="10"/>
  <c r="R4" i="10"/>
  <c r="P4" i="10"/>
  <c r="S44" i="7"/>
  <c r="Q44" i="7"/>
  <c r="O44" i="7"/>
  <c r="W42" i="7"/>
  <c r="S42" i="7"/>
  <c r="O42" i="7"/>
  <c r="V41" i="7"/>
  <c r="T41" i="7"/>
  <c r="P41" i="7"/>
  <c r="W40" i="7"/>
  <c r="W38" i="7"/>
  <c r="V37" i="7"/>
  <c r="W36" i="7"/>
  <c r="W34" i="7"/>
  <c r="V33" i="7"/>
  <c r="R33" i="7"/>
  <c r="P33" i="7"/>
  <c r="T29" i="7"/>
  <c r="R29" i="7"/>
  <c r="W28" i="7"/>
  <c r="S28" i="7"/>
  <c r="W26" i="7"/>
  <c r="S26" i="7"/>
  <c r="V25" i="7"/>
  <c r="T25" i="7"/>
  <c r="R25" i="7"/>
  <c r="P25" i="7"/>
  <c r="W24" i="7"/>
  <c r="S24" i="7"/>
  <c r="O24" i="7"/>
  <c r="W22" i="7"/>
  <c r="S22" i="7"/>
  <c r="O22" i="7"/>
  <c r="V21" i="7"/>
  <c r="T21" i="7"/>
  <c r="R21" i="7"/>
  <c r="P21" i="7"/>
  <c r="W20" i="7"/>
  <c r="S20" i="7"/>
  <c r="O20" i="7"/>
  <c r="W18" i="7"/>
  <c r="S18" i="7"/>
  <c r="O18" i="7"/>
  <c r="V17" i="7"/>
  <c r="T17" i="7"/>
  <c r="R17" i="7"/>
  <c r="S16" i="7"/>
  <c r="W14" i="7"/>
  <c r="S14" i="7"/>
  <c r="P14" i="7"/>
  <c r="V13" i="7"/>
  <c r="T13" i="7"/>
  <c r="R13" i="7"/>
  <c r="O13" i="7"/>
  <c r="W12" i="7"/>
  <c r="S12" i="7"/>
  <c r="O11" i="7"/>
  <c r="V8" i="7"/>
  <c r="T8" i="7"/>
  <c r="R8" i="7"/>
  <c r="P8" i="7"/>
  <c r="W7" i="7"/>
  <c r="S7" i="7"/>
  <c r="O7" i="7"/>
  <c r="V4" i="7"/>
  <c r="T4" i="7"/>
  <c r="R4" i="7"/>
  <c r="P4" i="7"/>
  <c r="S44" i="9"/>
  <c r="Q44" i="9"/>
  <c r="O44" i="9"/>
  <c r="W42" i="9"/>
  <c r="S42" i="9"/>
  <c r="O42" i="9"/>
  <c r="V41" i="9"/>
  <c r="T41" i="9"/>
  <c r="P41" i="9"/>
  <c r="W40" i="9"/>
  <c r="W38" i="9"/>
  <c r="V37" i="9"/>
  <c r="W36" i="9"/>
  <c r="W34" i="9"/>
  <c r="V33" i="9"/>
  <c r="R33" i="9"/>
  <c r="P33" i="9"/>
  <c r="T29" i="9"/>
  <c r="R29" i="9"/>
  <c r="W28" i="9"/>
  <c r="S28" i="9"/>
  <c r="W26" i="9"/>
  <c r="S26" i="9"/>
  <c r="V25" i="9"/>
  <c r="T25" i="9"/>
  <c r="R25" i="9"/>
  <c r="P25" i="9"/>
  <c r="W24" i="9"/>
  <c r="S24" i="9"/>
  <c r="O24" i="9"/>
  <c r="W22" i="9"/>
  <c r="S22" i="9"/>
  <c r="O22" i="9"/>
  <c r="V21" i="9"/>
  <c r="T21" i="9"/>
  <c r="R21" i="9"/>
  <c r="P21" i="9"/>
  <c r="W20" i="9"/>
  <c r="S20" i="9"/>
  <c r="O20" i="9"/>
  <c r="W18" i="9"/>
  <c r="S18" i="9"/>
  <c r="O18" i="9"/>
  <c r="V17" i="9"/>
  <c r="T17" i="9"/>
  <c r="R17" i="9"/>
  <c r="S16" i="9"/>
  <c r="W14" i="9"/>
  <c r="S14" i="9"/>
  <c r="P14" i="9"/>
  <c r="V13" i="9"/>
  <c r="T13" i="9"/>
  <c r="R13" i="9"/>
  <c r="O13" i="9"/>
  <c r="W12" i="9"/>
  <c r="S12" i="9"/>
  <c r="O11" i="9"/>
  <c r="V8" i="9"/>
  <c r="T8" i="9"/>
  <c r="R8" i="9"/>
  <c r="P8" i="9"/>
  <c r="W7" i="9"/>
  <c r="S7" i="9"/>
  <c r="O7" i="9"/>
  <c r="V4" i="9"/>
  <c r="T4" i="9"/>
  <c r="R4" i="9"/>
  <c r="P4" i="9"/>
  <c r="S44" i="8"/>
  <c r="Q44" i="8"/>
  <c r="O44" i="8"/>
  <c r="W42" i="8"/>
  <c r="S42" i="8"/>
  <c r="O42" i="8"/>
  <c r="V41" i="8"/>
  <c r="T41" i="8"/>
  <c r="P41" i="8"/>
  <c r="W40" i="8"/>
  <c r="W38" i="8"/>
  <c r="V37" i="8"/>
  <c r="W36" i="8"/>
  <c r="W34" i="8"/>
  <c r="V33" i="8"/>
  <c r="R33" i="8"/>
  <c r="P33" i="8"/>
  <c r="T29" i="8"/>
  <c r="R29" i="8"/>
  <c r="W28" i="8"/>
  <c r="S28" i="8"/>
  <c r="W26" i="8"/>
  <c r="S26" i="8"/>
  <c r="V25" i="8"/>
  <c r="T25" i="8"/>
  <c r="R25" i="8"/>
  <c r="P25" i="8"/>
  <c r="W24" i="8"/>
  <c r="S24" i="8"/>
  <c r="O24" i="8"/>
  <c r="W22" i="8"/>
  <c r="S22" i="8"/>
  <c r="O22" i="8"/>
  <c r="V21" i="8"/>
  <c r="T21" i="8"/>
  <c r="R21" i="8"/>
  <c r="P21" i="8"/>
  <c r="W20" i="8"/>
  <c r="S20" i="8"/>
  <c r="O20" i="8"/>
  <c r="W18" i="8"/>
  <c r="S18" i="8"/>
  <c r="O18" i="8"/>
  <c r="V17" i="8"/>
  <c r="T17" i="8"/>
  <c r="R17" i="8"/>
  <c r="S16" i="8"/>
  <c r="W14" i="8"/>
  <c r="S14" i="8"/>
  <c r="P14" i="8"/>
  <c r="V13" i="8"/>
  <c r="T13" i="8"/>
  <c r="R13" i="8"/>
  <c r="O13" i="8"/>
  <c r="W12" i="8"/>
  <c r="S12" i="8"/>
  <c r="O11" i="8"/>
  <c r="V8" i="8"/>
  <c r="T8" i="8"/>
  <c r="R8" i="8"/>
  <c r="P8" i="8"/>
  <c r="W7" i="8"/>
  <c r="S7" i="8"/>
  <c r="O7" i="8"/>
  <c r="V4" i="8"/>
  <c r="T4" i="8"/>
  <c r="R4" i="8"/>
  <c r="P4" i="8"/>
  <c r="S44" i="6"/>
  <c r="Q44" i="6"/>
  <c r="O44" i="6"/>
  <c r="W42" i="6"/>
  <c r="S42" i="6"/>
  <c r="O42" i="6"/>
  <c r="V41" i="6"/>
  <c r="T41" i="6"/>
  <c r="P41" i="6"/>
  <c r="W40" i="6"/>
  <c r="W38" i="6"/>
  <c r="V37" i="6"/>
  <c r="W36" i="6"/>
  <c r="W34" i="6"/>
  <c r="V33" i="6"/>
  <c r="R33" i="6"/>
  <c r="P33" i="6"/>
  <c r="T29" i="6"/>
  <c r="R29" i="6"/>
  <c r="W28" i="6"/>
  <c r="S28" i="6"/>
  <c r="W26" i="6"/>
  <c r="S26" i="6"/>
  <c r="V25" i="6"/>
  <c r="T25" i="6"/>
  <c r="R25" i="6"/>
  <c r="P25" i="6"/>
  <c r="W24" i="6"/>
  <c r="S24" i="6"/>
  <c r="O24" i="6"/>
  <c r="W22" i="6"/>
  <c r="S22" i="6"/>
  <c r="O22" i="6"/>
  <c r="V21" i="6"/>
  <c r="T21" i="6"/>
  <c r="R21" i="6"/>
  <c r="P21" i="6"/>
  <c r="W20" i="6"/>
  <c r="S20" i="6"/>
  <c r="O20" i="6"/>
  <c r="W18" i="6"/>
  <c r="S18" i="6"/>
  <c r="O18" i="6"/>
  <c r="V17" i="6"/>
  <c r="T17" i="6"/>
  <c r="R17" i="6"/>
  <c r="S16" i="6"/>
  <c r="W14" i="6"/>
  <c r="S14" i="6"/>
  <c r="P14" i="6"/>
  <c r="V13" i="6"/>
  <c r="T13" i="6"/>
  <c r="R13" i="6"/>
  <c r="O13" i="6"/>
  <c r="W12" i="6"/>
  <c r="S12" i="6"/>
  <c r="O11" i="6"/>
  <c r="V8" i="6"/>
  <c r="T8" i="6"/>
  <c r="R8" i="6"/>
  <c r="P8" i="6"/>
  <c r="W7" i="6"/>
  <c r="S7" i="6"/>
  <c r="O7" i="6"/>
  <c r="V4" i="6"/>
  <c r="T4" i="6"/>
  <c r="R4" i="6"/>
  <c r="P4" i="6"/>
  <c r="T41" i="5"/>
  <c r="V13" i="5"/>
  <c r="P14" i="5"/>
  <c r="Q44" i="5"/>
  <c r="R33" i="5"/>
  <c r="P33" i="5"/>
  <c r="O18" i="5"/>
  <c r="T8" i="5"/>
  <c r="R8" i="5"/>
  <c r="P8" i="5"/>
  <c r="W42" i="5"/>
  <c r="S44" i="5"/>
  <c r="P41" i="5"/>
  <c r="O44" i="5"/>
  <c r="O42" i="5"/>
  <c r="S42" i="5"/>
  <c r="V41" i="5"/>
  <c r="W40" i="5"/>
  <c r="W38" i="5"/>
  <c r="W36" i="5"/>
  <c r="W34" i="5"/>
  <c r="V37" i="5"/>
  <c r="V33" i="5"/>
  <c r="T29" i="5"/>
  <c r="R29" i="5"/>
  <c r="S28" i="5"/>
  <c r="W28" i="5"/>
  <c r="W26" i="5"/>
  <c r="S26" i="5"/>
  <c r="T25" i="5"/>
  <c r="V25" i="5"/>
  <c r="W22" i="5"/>
  <c r="S22" i="5"/>
  <c r="S20" i="5"/>
  <c r="W20" i="5"/>
  <c r="W24" i="5"/>
  <c r="S24" i="5"/>
  <c r="R25" i="5"/>
  <c r="P25" i="5"/>
  <c r="O24" i="5"/>
  <c r="O22" i="5"/>
  <c r="P21" i="5"/>
  <c r="V21" i="5"/>
  <c r="T21" i="5"/>
  <c r="R21" i="5"/>
  <c r="O20" i="5"/>
  <c r="S18" i="5"/>
  <c r="W18" i="5"/>
  <c r="R17" i="5"/>
  <c r="V17" i="5"/>
  <c r="T17" i="5"/>
  <c r="S16" i="5"/>
  <c r="W14" i="5"/>
  <c r="S14" i="5"/>
  <c r="T13" i="5"/>
  <c r="R13" i="5"/>
  <c r="S12" i="5"/>
  <c r="W12" i="5"/>
  <c r="O11" i="5"/>
  <c r="O13" i="5"/>
  <c r="V8" i="5"/>
  <c r="W7" i="5"/>
  <c r="S7" i="5"/>
  <c r="O7" i="5"/>
  <c r="V4" i="5"/>
  <c r="T4" i="5"/>
  <c r="R4" i="5"/>
  <c r="P4" i="5"/>
</calcChain>
</file>

<file path=xl/sharedStrings.xml><?xml version="1.0" encoding="utf-8"?>
<sst xmlns="http://schemas.openxmlformats.org/spreadsheetml/2006/main" count="766" uniqueCount="75">
  <si>
    <t>McGowan</t>
  </si>
  <si>
    <t>West</t>
  </si>
  <si>
    <t>East</t>
  </si>
  <si>
    <t>North</t>
  </si>
  <si>
    <t>South</t>
  </si>
  <si>
    <t>Dennis</t>
  </si>
  <si>
    <t>Drew</t>
  </si>
  <si>
    <t>Tuam</t>
  </si>
  <si>
    <t>Anita</t>
  </si>
  <si>
    <t>Rosalie</t>
  </si>
  <si>
    <t>Elgin</t>
  </si>
  <si>
    <t>Stuart</t>
  </si>
  <si>
    <t>Holman</t>
  </si>
  <si>
    <t>Francis</t>
  </si>
  <si>
    <t>Austin Street (NB)</t>
  </si>
  <si>
    <t>LaBranch Street (SB)</t>
  </si>
  <si>
    <t>Date:</t>
  </si>
  <si>
    <t>Time period:</t>
  </si>
  <si>
    <t>11am-noon</t>
  </si>
  <si>
    <t>Street</t>
  </si>
  <si>
    <t>&lt;Insert Data Here</t>
  </si>
  <si>
    <t>Insert Number of Observed Parked Vehicles on Blockface</t>
  </si>
  <si>
    <t>Insert Number of Avilable Parking Spaces per Blockface</t>
  </si>
  <si>
    <t>Assume each space = 20' of available curb space</t>
  </si>
  <si>
    <t>Calculated Cell - Do Not Edit</t>
  </si>
  <si>
    <t>Calculated Utilization - Do Not Edit</t>
  </si>
  <si>
    <t>6-7pm</t>
  </si>
  <si>
    <t>McGowen</t>
  </si>
  <si>
    <t>No parking within 15' of hydrant</t>
  </si>
  <si>
    <t>No parking within 20' of crosswalk</t>
  </si>
  <si>
    <t>No parking within 30' of traffic control signal or stop sign</t>
  </si>
  <si>
    <t>Note:  Rosalie west of Austin will accommodate 11 cars once construction over.</t>
  </si>
  <si>
    <t>Note:  Francis west of Austin has temporary "emergency only" signs. Could park 7+8 cars otherwise</t>
  </si>
  <si>
    <t>commercial</t>
  </si>
  <si>
    <t>Empty Cell</t>
  </si>
  <si>
    <t>No parking whole block face</t>
  </si>
  <si>
    <t>NP</t>
  </si>
  <si>
    <t>6-7 pm</t>
  </si>
  <si>
    <t>const</t>
  </si>
  <si>
    <t>Note:  Austin south of Rosalie could accommodate 2 cars once construction is over.</t>
  </si>
  <si>
    <t>Assumed 20' per parking space.</t>
  </si>
  <si>
    <t>Total</t>
  </si>
  <si>
    <t>Utilization</t>
  </si>
  <si>
    <t>Area Utilization</t>
  </si>
  <si>
    <t>Austin (W)</t>
  </si>
  <si>
    <t>Austin (E )</t>
  </si>
  <si>
    <t>Austin Total</t>
  </si>
  <si>
    <t>Less Austin</t>
  </si>
  <si>
    <t>metered spots</t>
  </si>
  <si>
    <t>free spots</t>
  </si>
  <si>
    <t>commercial spots</t>
  </si>
  <si>
    <t>Commercial</t>
  </si>
  <si>
    <t>Note:  McGowen west of Austin is truck/commercial parking.</t>
  </si>
  <si>
    <t>Construction closure</t>
  </si>
  <si>
    <t>ALL SPOTS</t>
  </si>
  <si>
    <t>Austin</t>
  </si>
  <si>
    <t>La Branch</t>
  </si>
  <si>
    <t>Tuesday midday</t>
  </si>
  <si>
    <t>utilization</t>
  </si>
  <si>
    <t>All SPOTS</t>
  </si>
  <si>
    <t>Thursday midday</t>
  </si>
  <si>
    <t>Tuesday evening</t>
  </si>
  <si>
    <t>Thursday evening</t>
  </si>
  <si>
    <t>Saturday  midday</t>
  </si>
  <si>
    <t>Sunday  midday</t>
  </si>
  <si>
    <t>metered</t>
  </si>
  <si>
    <t>free</t>
  </si>
  <si>
    <t>W &lt;--&gt; E</t>
  </si>
  <si>
    <t>west</t>
  </si>
  <si>
    <t>east</t>
  </si>
  <si>
    <t>Empty spots</t>
  </si>
  <si>
    <t>commer</t>
  </si>
  <si>
    <t xml:space="preserve">(2 Austin disabled)
(2 Austin commercial)
</t>
  </si>
  <si>
    <t>disabled spots</t>
  </si>
  <si>
    <t>Note:  Austin north of Francis:  of 24 spots, 2 are handicapable, 2 are commercial, 20 are metered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</si>
</sst>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4" borderId="0" xfId="0" applyFill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9" fontId="0" fillId="3" borderId="0" xfId="1" applyFont="1" applyFill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9" fontId="2" fillId="2" borderId="0" xfId="1" applyFont="1" applyFill="1" applyAlignment="1">
      <alignment horizontal="center" vertical="center"/>
    </xf>
    <xf numFmtId="9" fontId="0" fillId="3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horizontal="left"/>
    </xf>
    <xf numFmtId="0" fontId="0" fillId="6" borderId="0" xfId="0" applyFill="1"/>
    <xf numFmtId="0" fontId="0" fillId="7" borderId="0" xfId="0" applyFill="1"/>
    <xf numFmtId="9" fontId="0" fillId="7" borderId="0" xfId="1" applyFont="1" applyFill="1" applyAlignment="1">
      <alignment horizontal="center" vertical="center"/>
    </xf>
    <xf numFmtId="9" fontId="0" fillId="7" borderId="0" xfId="1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9" fontId="0" fillId="7" borderId="0" xfId="1" applyFont="1" applyFill="1" applyAlignment="1">
      <alignment vertical="center"/>
    </xf>
    <xf numFmtId="0" fontId="0" fillId="8" borderId="0" xfId="0" applyFill="1" applyAlignment="1">
      <alignment horizontal="center" vertical="center"/>
    </xf>
    <xf numFmtId="9" fontId="0" fillId="8" borderId="0" xfId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right"/>
    </xf>
    <xf numFmtId="9" fontId="0" fillId="0" borderId="0" xfId="1" applyFont="1"/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/>
    <xf numFmtId="0" fontId="0" fillId="11" borderId="0" xfId="0" applyFill="1" applyAlignment="1">
      <alignment horizontal="center" vertical="center"/>
    </xf>
    <xf numFmtId="0" fontId="0" fillId="11" borderId="0" xfId="0" applyFill="1"/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3" fillId="0" borderId="6" xfId="0" applyFont="1" applyBorder="1"/>
    <xf numFmtId="0" fontId="0" fillId="0" borderId="0" xfId="0" applyAlignment="1">
      <alignment horizontal="left"/>
    </xf>
    <xf numFmtId="9" fontId="0" fillId="0" borderId="0" xfId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8" borderId="0" xfId="0" applyFill="1" applyAlignment="1">
      <alignment horizontal="center" vertical="center"/>
    </xf>
    <xf numFmtId="9" fontId="0" fillId="7" borderId="0" xfId="1" applyFont="1" applyFill="1" applyAlignment="1">
      <alignment horizontal="center" vertical="center"/>
    </xf>
    <xf numFmtId="9" fontId="0" fillId="3" borderId="0" xfId="1" applyFont="1" applyFill="1" applyAlignment="1">
      <alignment horizontal="center" vertical="center"/>
    </xf>
    <xf numFmtId="9" fontId="0" fillId="8" borderId="0" xfId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99"/>
      <color rgb="FFFFCCFF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CEDFA-9C36-4F7E-ADBB-26369514E877}">
  <dimension ref="A1:N51"/>
  <sheetViews>
    <sheetView tabSelected="1" zoomScaleNormal="100" workbookViewId="0">
      <selection activeCell="L33" sqref="L33"/>
    </sheetView>
  </sheetViews>
  <sheetFormatPr defaultRowHeight="14.5" x14ac:dyDescent="0.35"/>
  <cols>
    <col min="1" max="1" width="14.81640625" style="6" bestFit="1" customWidth="1"/>
    <col min="2" max="2" width="11.1796875" bestFit="1" customWidth="1"/>
    <col min="3" max="5" width="9.36328125" customWidth="1"/>
    <col min="6" max="6" width="11" customWidth="1"/>
    <col min="7" max="9" width="9.36328125" customWidth="1"/>
    <col min="12" max="12" width="10.54296875" bestFit="1" customWidth="1"/>
  </cols>
  <sheetData>
    <row r="1" spans="1:13" x14ac:dyDescent="0.35">
      <c r="A1" s="21" t="s">
        <v>22</v>
      </c>
      <c r="F1" t="s">
        <v>41</v>
      </c>
      <c r="G1">
        <f>SUM(B4:J44)</f>
        <v>447</v>
      </c>
      <c r="L1" s="20"/>
    </row>
    <row r="2" spans="1:13" x14ac:dyDescent="0.35">
      <c r="A2" s="21" t="s">
        <v>23</v>
      </c>
    </row>
    <row r="3" spans="1:13" ht="43.5" x14ac:dyDescent="0.35">
      <c r="C3" s="8" t="s">
        <v>1</v>
      </c>
      <c r="D3" s="5" t="s">
        <v>14</v>
      </c>
      <c r="E3" s="8" t="s">
        <v>2</v>
      </c>
      <c r="F3" s="2"/>
      <c r="G3" s="8" t="s">
        <v>1</v>
      </c>
      <c r="H3" s="5" t="s">
        <v>15</v>
      </c>
      <c r="I3" s="8" t="s">
        <v>2</v>
      </c>
    </row>
    <row r="4" spans="1:13" x14ac:dyDescent="0.35">
      <c r="B4" s="13"/>
      <c r="C4" s="14">
        <v>2</v>
      </c>
      <c r="D4" s="15"/>
      <c r="E4" s="14">
        <v>5</v>
      </c>
      <c r="F4" s="13"/>
      <c r="G4" s="14">
        <v>3</v>
      </c>
      <c r="H4" s="15"/>
      <c r="I4" s="14">
        <v>8</v>
      </c>
      <c r="J4" s="13"/>
      <c r="L4" s="1"/>
      <c r="M4" t="s">
        <v>19</v>
      </c>
    </row>
    <row r="5" spans="1:13" x14ac:dyDescent="0.35">
      <c r="A5" s="6" t="s">
        <v>3</v>
      </c>
      <c r="B5" s="28">
        <v>0</v>
      </c>
      <c r="C5" s="13"/>
      <c r="D5" s="15"/>
      <c r="E5" s="13"/>
      <c r="F5" s="28">
        <v>0</v>
      </c>
      <c r="G5" s="13"/>
      <c r="H5" s="15"/>
      <c r="I5" s="13"/>
      <c r="J5" s="28">
        <v>0</v>
      </c>
      <c r="L5" s="22"/>
      <c r="M5" t="s">
        <v>34</v>
      </c>
    </row>
    <row r="6" spans="1:13" x14ac:dyDescent="0.35">
      <c r="A6" s="7"/>
      <c r="B6" s="15"/>
      <c r="C6" s="15"/>
      <c r="D6" s="15"/>
      <c r="E6" s="15"/>
      <c r="F6" s="16" t="s">
        <v>27</v>
      </c>
      <c r="G6" s="15"/>
      <c r="H6" s="15"/>
      <c r="I6" s="15"/>
      <c r="J6" s="15"/>
      <c r="L6" s="3"/>
      <c r="M6" t="s">
        <v>20</v>
      </c>
    </row>
    <row r="7" spans="1:13" x14ac:dyDescent="0.35">
      <c r="A7" s="6" t="s">
        <v>4</v>
      </c>
      <c r="B7" s="34">
        <v>2</v>
      </c>
      <c r="C7" s="13"/>
      <c r="D7" s="15"/>
      <c r="E7" s="13"/>
      <c r="F7" s="14">
        <v>5</v>
      </c>
      <c r="G7" s="13"/>
      <c r="H7" s="15"/>
      <c r="I7" s="13"/>
      <c r="J7" s="14">
        <v>1</v>
      </c>
      <c r="L7" s="23"/>
      <c r="M7" t="s">
        <v>24</v>
      </c>
    </row>
    <row r="8" spans="1:13" x14ac:dyDescent="0.35">
      <c r="B8" s="13"/>
      <c r="C8" s="52">
        <v>11</v>
      </c>
      <c r="D8" s="15"/>
      <c r="E8" s="52">
        <v>7</v>
      </c>
      <c r="F8" s="13"/>
      <c r="G8" s="52">
        <v>10</v>
      </c>
      <c r="H8" s="15"/>
      <c r="I8" s="52">
        <v>3</v>
      </c>
      <c r="J8" s="13"/>
      <c r="L8" s="28"/>
      <c r="M8" t="s">
        <v>35</v>
      </c>
    </row>
    <row r="9" spans="1:13" x14ac:dyDescent="0.35">
      <c r="B9" s="13"/>
      <c r="C9" s="52"/>
      <c r="D9" s="15"/>
      <c r="E9" s="52"/>
      <c r="F9" s="13"/>
      <c r="G9" s="52"/>
      <c r="H9" s="15"/>
      <c r="I9" s="52"/>
      <c r="J9" s="19"/>
      <c r="L9" s="35"/>
      <c r="M9" t="s">
        <v>51</v>
      </c>
    </row>
    <row r="10" spans="1:13" x14ac:dyDescent="0.35">
      <c r="B10" s="19"/>
      <c r="C10" s="52"/>
      <c r="D10" s="15"/>
      <c r="E10" s="13"/>
      <c r="F10" s="28">
        <v>0</v>
      </c>
      <c r="G10" s="13"/>
      <c r="H10" s="15"/>
      <c r="I10" s="13"/>
      <c r="J10" s="28">
        <v>0</v>
      </c>
      <c r="L10" s="37"/>
      <c r="M10" t="s">
        <v>53</v>
      </c>
    </row>
    <row r="11" spans="1:13" x14ac:dyDescent="0.35">
      <c r="A11" s="6" t="s">
        <v>3</v>
      </c>
      <c r="B11" s="14">
        <v>9</v>
      </c>
      <c r="C11" s="13"/>
      <c r="D11" s="15"/>
      <c r="E11" s="15"/>
      <c r="F11" s="16" t="s">
        <v>5</v>
      </c>
      <c r="G11" s="15"/>
      <c r="H11" s="15"/>
      <c r="I11" s="15"/>
      <c r="J11" s="15"/>
      <c r="L11" t="s">
        <v>52</v>
      </c>
    </row>
    <row r="12" spans="1:13" x14ac:dyDescent="0.35">
      <c r="A12" s="7"/>
      <c r="B12" s="15"/>
      <c r="C12" s="15"/>
      <c r="D12" s="15"/>
      <c r="E12" s="13"/>
      <c r="F12" s="14">
        <v>6</v>
      </c>
      <c r="G12" s="13"/>
      <c r="H12" s="15"/>
      <c r="I12" s="13"/>
      <c r="J12" s="14">
        <v>10</v>
      </c>
    </row>
    <row r="13" spans="1:13" x14ac:dyDescent="0.35">
      <c r="A13" s="6" t="s">
        <v>4</v>
      </c>
      <c r="B13" s="14">
        <v>8</v>
      </c>
      <c r="C13" s="13"/>
      <c r="D13" s="15"/>
      <c r="E13" s="36">
        <v>0</v>
      </c>
      <c r="F13" s="13"/>
      <c r="G13" s="14">
        <v>7</v>
      </c>
      <c r="H13" s="15"/>
      <c r="I13" s="17">
        <v>3</v>
      </c>
      <c r="J13" s="13"/>
    </row>
    <row r="14" spans="1:13" x14ac:dyDescent="0.35">
      <c r="A14" s="6" t="s">
        <v>3</v>
      </c>
      <c r="B14" s="13"/>
      <c r="C14" s="52">
        <v>10</v>
      </c>
      <c r="D14" s="15"/>
      <c r="E14" s="13"/>
      <c r="F14" s="14">
        <v>8</v>
      </c>
      <c r="G14" s="13"/>
      <c r="H14" s="15"/>
      <c r="I14" s="13"/>
      <c r="J14" s="14">
        <v>10</v>
      </c>
    </row>
    <row r="15" spans="1:13" x14ac:dyDescent="0.35">
      <c r="B15" s="13"/>
      <c r="C15" s="52"/>
      <c r="D15" s="15"/>
      <c r="E15" s="15"/>
      <c r="F15" s="16" t="s">
        <v>6</v>
      </c>
      <c r="G15" s="15"/>
      <c r="H15" s="15"/>
      <c r="I15" s="15"/>
      <c r="J15" s="15"/>
      <c r="L15" t="s">
        <v>40</v>
      </c>
    </row>
    <row r="16" spans="1:13" x14ac:dyDescent="0.35">
      <c r="A16" s="6" t="s">
        <v>4</v>
      </c>
      <c r="B16" s="13"/>
      <c r="C16" s="52"/>
      <c r="D16" s="15"/>
      <c r="E16" s="13"/>
      <c r="F16" s="14">
        <v>7</v>
      </c>
      <c r="G16" s="13"/>
      <c r="H16" s="15"/>
      <c r="I16" s="13"/>
      <c r="J16" s="28">
        <v>0</v>
      </c>
      <c r="L16" t="s">
        <v>28</v>
      </c>
    </row>
    <row r="17" spans="1:12" x14ac:dyDescent="0.35">
      <c r="B17" s="13"/>
      <c r="C17" s="52"/>
      <c r="D17" s="15"/>
      <c r="E17" s="14">
        <v>7</v>
      </c>
      <c r="F17" s="13"/>
      <c r="G17" s="14">
        <v>2</v>
      </c>
      <c r="H17" s="15"/>
      <c r="I17" s="14">
        <v>3</v>
      </c>
      <c r="J17" s="13"/>
      <c r="L17" t="s">
        <v>29</v>
      </c>
    </row>
    <row r="18" spans="1:12" x14ac:dyDescent="0.35">
      <c r="A18" s="6" t="s">
        <v>3</v>
      </c>
      <c r="B18" s="14">
        <v>5</v>
      </c>
      <c r="C18" s="13"/>
      <c r="D18" s="15"/>
      <c r="E18" s="13"/>
      <c r="F18" s="14">
        <v>7</v>
      </c>
      <c r="G18" s="13"/>
      <c r="H18" s="15"/>
      <c r="I18" s="13"/>
      <c r="J18" s="14">
        <v>3</v>
      </c>
      <c r="L18" t="s">
        <v>30</v>
      </c>
    </row>
    <row r="19" spans="1:12" x14ac:dyDescent="0.35">
      <c r="A19" s="7"/>
      <c r="B19" s="15"/>
      <c r="C19" s="15"/>
      <c r="D19" s="15"/>
      <c r="E19" s="15"/>
      <c r="F19" s="16" t="s">
        <v>7</v>
      </c>
      <c r="G19" s="15"/>
      <c r="H19" s="15"/>
      <c r="I19" s="15"/>
      <c r="J19" s="15"/>
    </row>
    <row r="20" spans="1:12" x14ac:dyDescent="0.35">
      <c r="A20" s="6" t="s">
        <v>4</v>
      </c>
      <c r="B20" s="14">
        <v>8</v>
      </c>
      <c r="C20" s="13"/>
      <c r="D20" s="15"/>
      <c r="E20" s="13"/>
      <c r="F20" s="18">
        <v>7</v>
      </c>
      <c r="G20" s="13"/>
      <c r="H20" s="15"/>
      <c r="I20" s="13"/>
      <c r="J20" s="14">
        <v>6</v>
      </c>
    </row>
    <row r="21" spans="1:12" x14ac:dyDescent="0.35">
      <c r="B21" s="13"/>
      <c r="C21" s="14">
        <v>8</v>
      </c>
      <c r="D21" s="15"/>
      <c r="E21" s="14">
        <v>10</v>
      </c>
      <c r="F21" s="13"/>
      <c r="G21" s="14">
        <v>7</v>
      </c>
      <c r="H21" s="15"/>
      <c r="I21" s="14">
        <v>6</v>
      </c>
      <c r="J21" s="13"/>
    </row>
    <row r="22" spans="1:12" x14ac:dyDescent="0.35">
      <c r="A22" s="6" t="s">
        <v>3</v>
      </c>
      <c r="B22" s="14">
        <v>4</v>
      </c>
      <c r="C22" s="13"/>
      <c r="D22" s="15"/>
      <c r="E22" s="13"/>
      <c r="F22" s="14">
        <v>11</v>
      </c>
      <c r="G22" s="13"/>
      <c r="H22" s="15"/>
      <c r="I22" s="13"/>
      <c r="J22" s="14">
        <v>9</v>
      </c>
    </row>
    <row r="23" spans="1:12" x14ac:dyDescent="0.35">
      <c r="A23" s="7"/>
      <c r="B23" s="15"/>
      <c r="C23" s="15"/>
      <c r="D23" s="15"/>
      <c r="E23" s="15"/>
      <c r="F23" s="16" t="s">
        <v>8</v>
      </c>
      <c r="G23" s="15"/>
      <c r="H23" s="15"/>
      <c r="I23" s="15"/>
      <c r="J23" s="15"/>
    </row>
    <row r="24" spans="1:12" x14ac:dyDescent="0.35">
      <c r="A24" s="6" t="s">
        <v>4</v>
      </c>
      <c r="B24" s="14">
        <v>6</v>
      </c>
      <c r="C24" s="13"/>
      <c r="D24" s="15"/>
      <c r="E24" s="13"/>
      <c r="F24" s="18">
        <v>8</v>
      </c>
      <c r="G24" s="13"/>
      <c r="H24" s="15"/>
      <c r="I24" s="13"/>
      <c r="J24" s="14">
        <v>4</v>
      </c>
    </row>
    <row r="25" spans="1:12" x14ac:dyDescent="0.35">
      <c r="B25" s="13"/>
      <c r="C25" s="14">
        <v>6</v>
      </c>
      <c r="D25" s="15"/>
      <c r="E25" s="14">
        <v>6</v>
      </c>
      <c r="F25" s="13"/>
      <c r="G25" s="14">
        <v>4</v>
      </c>
      <c r="H25" s="15"/>
      <c r="I25" s="14">
        <v>3</v>
      </c>
      <c r="J25" s="13"/>
    </row>
    <row r="26" spans="1:12" x14ac:dyDescent="0.35">
      <c r="A26" s="6" t="s">
        <v>3</v>
      </c>
      <c r="B26" s="28">
        <v>0</v>
      </c>
      <c r="C26" s="13"/>
      <c r="D26" s="15"/>
      <c r="E26" s="13"/>
      <c r="F26" s="14">
        <v>10</v>
      </c>
      <c r="G26" s="13"/>
      <c r="H26" s="15"/>
      <c r="I26" s="13"/>
      <c r="J26" s="14">
        <v>5</v>
      </c>
    </row>
    <row r="27" spans="1:12" x14ac:dyDescent="0.35">
      <c r="A27" s="7"/>
      <c r="B27" s="15"/>
      <c r="C27" s="15"/>
      <c r="D27" s="15"/>
      <c r="E27" s="15"/>
      <c r="F27" s="16" t="s">
        <v>9</v>
      </c>
      <c r="G27" s="15"/>
      <c r="H27" s="15"/>
      <c r="I27" s="15"/>
      <c r="J27" s="15"/>
    </row>
    <row r="28" spans="1:12" x14ac:dyDescent="0.35">
      <c r="A28" s="6" t="s">
        <v>4</v>
      </c>
      <c r="B28" s="36">
        <v>0</v>
      </c>
      <c r="C28" s="13"/>
      <c r="D28" s="15"/>
      <c r="E28" s="13"/>
      <c r="F28" s="18">
        <v>7</v>
      </c>
      <c r="G28" s="13"/>
      <c r="H28" s="15"/>
      <c r="I28" s="13"/>
      <c r="J28" s="14">
        <v>5</v>
      </c>
      <c r="L28" t="s">
        <v>31</v>
      </c>
    </row>
    <row r="29" spans="1:12" x14ac:dyDescent="0.35">
      <c r="B29" s="13"/>
      <c r="C29" s="36">
        <v>0</v>
      </c>
      <c r="D29" s="15"/>
      <c r="E29" s="14">
        <v>2</v>
      </c>
      <c r="F29" s="13"/>
      <c r="G29" s="14">
        <v>5</v>
      </c>
      <c r="H29" s="15"/>
      <c r="I29" s="28">
        <v>0</v>
      </c>
      <c r="J29" s="13"/>
      <c r="L29" t="s">
        <v>39</v>
      </c>
    </row>
    <row r="30" spans="1:12" x14ac:dyDescent="0.35">
      <c r="A30" s="6" t="s">
        <v>3</v>
      </c>
      <c r="B30" s="28">
        <v>0</v>
      </c>
      <c r="C30" s="13"/>
      <c r="D30" s="15"/>
      <c r="E30" s="13"/>
      <c r="F30" s="28">
        <v>0</v>
      </c>
      <c r="G30" s="13"/>
      <c r="H30" s="15"/>
      <c r="I30" s="13"/>
      <c r="J30" s="28">
        <v>0</v>
      </c>
    </row>
    <row r="31" spans="1:12" x14ac:dyDescent="0.35">
      <c r="A31" s="7"/>
      <c r="B31" s="15"/>
      <c r="C31" s="15"/>
      <c r="D31" s="15"/>
      <c r="E31" s="15"/>
      <c r="F31" s="16" t="s">
        <v>10</v>
      </c>
      <c r="G31" s="15"/>
      <c r="H31" s="15"/>
      <c r="I31" s="15"/>
      <c r="J31" s="15"/>
    </row>
    <row r="32" spans="1:12" x14ac:dyDescent="0.35">
      <c r="A32" s="6" t="s">
        <v>4</v>
      </c>
      <c r="B32" s="28">
        <v>0</v>
      </c>
      <c r="C32" s="13"/>
      <c r="D32" s="15"/>
      <c r="E32" s="13"/>
      <c r="F32" s="28">
        <v>0</v>
      </c>
      <c r="G32" s="13"/>
      <c r="H32" s="15"/>
      <c r="I32" s="13"/>
      <c r="J32" s="28">
        <v>0</v>
      </c>
    </row>
    <row r="33" spans="1:14" x14ac:dyDescent="0.35">
      <c r="B33" s="53"/>
      <c r="C33" s="54">
        <v>18</v>
      </c>
      <c r="D33" s="15"/>
      <c r="E33" s="54">
        <v>24</v>
      </c>
      <c r="F33" s="55" t="s">
        <v>72</v>
      </c>
      <c r="G33" s="56">
        <v>0</v>
      </c>
      <c r="H33" s="15"/>
      <c r="I33" s="14">
        <v>3</v>
      </c>
      <c r="J33" s="13"/>
      <c r="L33" t="s">
        <v>74</v>
      </c>
    </row>
    <row r="34" spans="1:14" x14ac:dyDescent="0.35">
      <c r="A34" s="6" t="s">
        <v>3</v>
      </c>
      <c r="B34" s="53"/>
      <c r="C34" s="54"/>
      <c r="D34" s="15"/>
      <c r="E34" s="54"/>
      <c r="F34" s="55"/>
      <c r="G34" s="56"/>
      <c r="H34" s="15"/>
      <c r="I34" s="13"/>
      <c r="J34" s="14">
        <v>8</v>
      </c>
    </row>
    <row r="35" spans="1:14" x14ac:dyDescent="0.35">
      <c r="A35" s="7"/>
      <c r="B35" s="53"/>
      <c r="C35" s="54"/>
      <c r="D35" s="15"/>
      <c r="E35" s="54"/>
      <c r="F35" s="55"/>
      <c r="G35" s="56"/>
      <c r="H35" s="15"/>
      <c r="I35" s="16" t="s">
        <v>11</v>
      </c>
      <c r="J35" s="15"/>
    </row>
    <row r="36" spans="1:14" x14ac:dyDescent="0.35">
      <c r="A36" s="6" t="s">
        <v>4</v>
      </c>
      <c r="B36" s="53"/>
      <c r="C36" s="54"/>
      <c r="D36" s="15"/>
      <c r="E36" s="54"/>
      <c r="F36" s="55"/>
      <c r="G36" s="56"/>
      <c r="H36" s="15"/>
      <c r="I36" s="13"/>
      <c r="J36" s="14">
        <v>10</v>
      </c>
    </row>
    <row r="37" spans="1:14" x14ac:dyDescent="0.35">
      <c r="B37" s="53"/>
      <c r="C37" s="54"/>
      <c r="D37" s="15"/>
      <c r="E37" s="54"/>
      <c r="F37" s="55"/>
      <c r="G37" s="56"/>
      <c r="H37" s="15"/>
      <c r="I37" s="14">
        <v>4</v>
      </c>
      <c r="J37" s="13"/>
    </row>
    <row r="38" spans="1:14" x14ac:dyDescent="0.35">
      <c r="A38" s="6" t="s">
        <v>3</v>
      </c>
      <c r="B38" s="28">
        <v>7</v>
      </c>
      <c r="C38" s="13"/>
      <c r="D38" s="15"/>
      <c r="E38" s="54"/>
      <c r="F38" s="55"/>
      <c r="G38" s="56"/>
      <c r="H38" s="15"/>
      <c r="I38" s="13"/>
      <c r="J38" s="14">
        <v>8</v>
      </c>
      <c r="L38" t="s">
        <v>32</v>
      </c>
    </row>
    <row r="39" spans="1:14" x14ac:dyDescent="0.35">
      <c r="A39" s="7"/>
      <c r="B39" s="16" t="s">
        <v>13</v>
      </c>
      <c r="C39" s="15"/>
      <c r="D39" s="15"/>
      <c r="E39" s="54"/>
      <c r="F39" s="55"/>
      <c r="G39" s="56"/>
      <c r="H39" s="15"/>
      <c r="I39" s="16" t="s">
        <v>13</v>
      </c>
      <c r="J39" s="15"/>
    </row>
    <row r="40" spans="1:14" x14ac:dyDescent="0.35">
      <c r="A40" s="6" t="s">
        <v>4</v>
      </c>
      <c r="B40" s="28">
        <v>8</v>
      </c>
      <c r="C40" s="13"/>
      <c r="D40" s="15"/>
      <c r="E40" s="54"/>
      <c r="F40" s="55"/>
      <c r="G40" s="56"/>
      <c r="H40" s="15"/>
      <c r="I40" s="13"/>
      <c r="J40" s="14">
        <v>8</v>
      </c>
    </row>
    <row r="41" spans="1:14" x14ac:dyDescent="0.35">
      <c r="B41" s="13"/>
      <c r="C41" s="33">
        <v>5</v>
      </c>
      <c r="D41" s="15"/>
      <c r="E41" s="54"/>
      <c r="F41" s="55"/>
      <c r="G41" s="33">
        <v>2</v>
      </c>
      <c r="H41" s="15"/>
      <c r="I41" s="14">
        <v>5</v>
      </c>
      <c r="J41" s="13"/>
      <c r="L41" s="39">
        <f>SUM(B4:J32)+SUM(I33:J41)+SUM(B38:B40)-2</f>
        <v>368</v>
      </c>
      <c r="M41" s="40" t="s">
        <v>49</v>
      </c>
      <c r="N41" s="41"/>
    </row>
    <row r="42" spans="1:14" x14ac:dyDescent="0.35">
      <c r="A42" s="6" t="s">
        <v>3</v>
      </c>
      <c r="B42" s="33">
        <v>7</v>
      </c>
      <c r="C42" s="13"/>
      <c r="D42" s="15"/>
      <c r="E42" s="13"/>
      <c r="F42" s="33">
        <v>4</v>
      </c>
      <c r="G42" s="13"/>
      <c r="H42" s="15"/>
      <c r="I42" s="13"/>
      <c r="J42" s="33">
        <v>3</v>
      </c>
      <c r="L42" s="42">
        <f>B44+B42+C41+C33+F44+F42+G41+J42+E33-4</f>
        <v>71</v>
      </c>
      <c r="M42" s="43" t="s">
        <v>48</v>
      </c>
      <c r="N42" s="44"/>
    </row>
    <row r="43" spans="1:14" x14ac:dyDescent="0.35">
      <c r="A43" s="7"/>
      <c r="B43" s="15"/>
      <c r="C43" s="15"/>
      <c r="D43" s="15"/>
      <c r="E43" s="15"/>
      <c r="F43" s="16" t="s">
        <v>12</v>
      </c>
      <c r="G43" s="15"/>
      <c r="H43" s="15"/>
      <c r="I43" s="15"/>
      <c r="J43" s="15"/>
      <c r="L43" s="42">
        <v>2</v>
      </c>
      <c r="M43" s="43" t="s">
        <v>73</v>
      </c>
      <c r="N43" s="44"/>
    </row>
    <row r="44" spans="1:14" x14ac:dyDescent="0.35">
      <c r="A44" s="6" t="s">
        <v>4</v>
      </c>
      <c r="B44" s="33">
        <v>7</v>
      </c>
      <c r="C44" s="13"/>
      <c r="D44" s="34">
        <v>2</v>
      </c>
      <c r="E44" s="13"/>
      <c r="F44" s="33">
        <v>5</v>
      </c>
      <c r="G44" s="13"/>
      <c r="H44" s="15"/>
      <c r="I44" s="13"/>
      <c r="J44" s="28">
        <v>0</v>
      </c>
      <c r="L44" s="42">
        <f>D44+B7+2</f>
        <v>6</v>
      </c>
      <c r="M44" s="43" t="s">
        <v>50</v>
      </c>
      <c r="N44" s="44"/>
    </row>
    <row r="45" spans="1:14" x14ac:dyDescent="0.35">
      <c r="D45" t="s">
        <v>33</v>
      </c>
      <c r="L45" s="47">
        <f>SUM(L41:L44)</f>
        <v>447</v>
      </c>
      <c r="M45" s="45"/>
      <c r="N45" s="46"/>
    </row>
    <row r="47" spans="1:14" x14ac:dyDescent="0.35">
      <c r="C47" s="4">
        <f>SUM(C4:E41)</f>
        <v>121</v>
      </c>
      <c r="D47" s="8" t="s">
        <v>55</v>
      </c>
      <c r="E47" s="49">
        <f>C47/B48</f>
        <v>0.27069351230425054</v>
      </c>
      <c r="G47" s="4">
        <f>SUM(G4:I41)</f>
        <v>78</v>
      </c>
      <c r="H47" s="8" t="s">
        <v>56</v>
      </c>
      <c r="I47" s="50">
        <f>G47/B48</f>
        <v>0.17449664429530201</v>
      </c>
    </row>
    <row r="48" spans="1:14" x14ac:dyDescent="0.35">
      <c r="A48" s="6" t="s">
        <v>54</v>
      </c>
      <c r="B48" s="4">
        <f>SUM(B4:J44)</f>
        <v>447</v>
      </c>
      <c r="C48">
        <f>C33+C41</f>
        <v>23</v>
      </c>
      <c r="D48" s="2" t="s">
        <v>65</v>
      </c>
      <c r="E48" s="48">
        <v>22</v>
      </c>
      <c r="G48">
        <f>G41</f>
        <v>2</v>
      </c>
      <c r="H48" s="2" t="s">
        <v>65</v>
      </c>
      <c r="I48" s="48">
        <v>0</v>
      </c>
    </row>
    <row r="49" spans="3:9" x14ac:dyDescent="0.35">
      <c r="C49">
        <v>0</v>
      </c>
      <c r="D49" s="2" t="s">
        <v>71</v>
      </c>
      <c r="E49" s="48">
        <v>2</v>
      </c>
      <c r="G49">
        <f>SUM(G4:G40)</f>
        <v>38</v>
      </c>
      <c r="H49" s="2" t="s">
        <v>66</v>
      </c>
      <c r="I49" s="48">
        <f>SUM(I4:I41)</f>
        <v>38</v>
      </c>
    </row>
    <row r="50" spans="3:9" x14ac:dyDescent="0.35">
      <c r="C50">
        <f>SUM(C4:C29)</f>
        <v>37</v>
      </c>
      <c r="D50" s="2" t="s">
        <v>66</v>
      </c>
      <c r="E50" s="48">
        <f>SUM(E4:E29)</f>
        <v>37</v>
      </c>
      <c r="G50">
        <f>SUM(G48:G49)</f>
        <v>40</v>
      </c>
      <c r="H50" s="2" t="s">
        <v>67</v>
      </c>
      <c r="I50" s="48">
        <f>SUM(I48:I49)</f>
        <v>38</v>
      </c>
    </row>
    <row r="51" spans="3:9" x14ac:dyDescent="0.35">
      <c r="C51">
        <f>SUM(C4:C41)</f>
        <v>60</v>
      </c>
      <c r="D51" s="2" t="s">
        <v>67</v>
      </c>
      <c r="E51" s="48">
        <f>SUM(E4:E41)</f>
        <v>61</v>
      </c>
    </row>
  </sheetData>
  <mergeCells count="10">
    <mergeCell ref="B33:B37"/>
    <mergeCell ref="C33:C37"/>
    <mergeCell ref="E33:E41"/>
    <mergeCell ref="F33:F41"/>
    <mergeCell ref="G33:G40"/>
    <mergeCell ref="E8:E9"/>
    <mergeCell ref="G8:G9"/>
    <mergeCell ref="C14:C17"/>
    <mergeCell ref="C8:C10"/>
    <mergeCell ref="I8:I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0FD79-2FB1-444E-98AE-2AABA0A97D06}">
  <sheetPr>
    <tabColor theme="7" tint="0.79998168889431442"/>
  </sheetPr>
  <dimension ref="A1:W53"/>
  <sheetViews>
    <sheetView topLeftCell="A30" zoomScale="90" zoomScaleNormal="90" workbookViewId="0">
      <selection activeCell="E53" sqref="E53"/>
    </sheetView>
  </sheetViews>
  <sheetFormatPr defaultRowHeight="14.5" x14ac:dyDescent="0.35"/>
  <cols>
    <col min="1" max="1" width="14.81640625" style="6" bestFit="1" customWidth="1"/>
    <col min="2" max="10" width="9.36328125" customWidth="1"/>
    <col min="11" max="11" width="10.6328125" bestFit="1" customWidth="1"/>
    <col min="12" max="12" width="11.453125" bestFit="1" customWidth="1"/>
    <col min="15" max="23" width="9.36328125" customWidth="1"/>
  </cols>
  <sheetData>
    <row r="1" spans="1:23" x14ac:dyDescent="0.35">
      <c r="A1" s="21" t="s">
        <v>21</v>
      </c>
      <c r="F1" t="s">
        <v>41</v>
      </c>
      <c r="G1">
        <f>SUM(B4:J44)</f>
        <v>217</v>
      </c>
      <c r="K1" t="s">
        <v>16</v>
      </c>
      <c r="L1" s="20">
        <v>43402</v>
      </c>
      <c r="N1" s="4" t="s">
        <v>25</v>
      </c>
      <c r="S1" s="31" t="s">
        <v>43</v>
      </c>
      <c r="T1" s="32">
        <f>G1/'Parking Capacity'!$G$1</f>
        <v>0.4854586129753915</v>
      </c>
    </row>
    <row r="2" spans="1:23" x14ac:dyDescent="0.35">
      <c r="K2" t="s">
        <v>17</v>
      </c>
      <c r="L2" t="s">
        <v>18</v>
      </c>
      <c r="S2" t="s">
        <v>47</v>
      </c>
      <c r="T2" s="32">
        <f>G1/('Parking Capacity'!G1-'Parking Capacity'!C47)</f>
        <v>0.66564417177914115</v>
      </c>
    </row>
    <row r="3" spans="1:23" ht="43.5" x14ac:dyDescent="0.35">
      <c r="C3" s="8" t="s">
        <v>1</v>
      </c>
      <c r="D3" s="5" t="s">
        <v>14</v>
      </c>
      <c r="E3" s="8" t="s">
        <v>2</v>
      </c>
      <c r="F3" s="2"/>
      <c r="G3" s="8" t="s">
        <v>1</v>
      </c>
      <c r="H3" s="5" t="s">
        <v>15</v>
      </c>
      <c r="I3" s="8" t="s">
        <v>2</v>
      </c>
      <c r="N3" s="6"/>
      <c r="P3" s="8" t="s">
        <v>1</v>
      </c>
      <c r="Q3" s="5" t="s">
        <v>14</v>
      </c>
      <c r="R3" s="8" t="s">
        <v>2</v>
      </c>
      <c r="S3" s="2"/>
      <c r="T3" s="8" t="s">
        <v>1</v>
      </c>
      <c r="U3" s="5" t="s">
        <v>15</v>
      </c>
      <c r="V3" s="8" t="s">
        <v>2</v>
      </c>
    </row>
    <row r="4" spans="1:23" x14ac:dyDescent="0.35">
      <c r="B4" s="13"/>
      <c r="C4" s="14">
        <v>3</v>
      </c>
      <c r="D4" s="15"/>
      <c r="E4" s="14">
        <v>1</v>
      </c>
      <c r="F4" s="13"/>
      <c r="G4" s="14">
        <v>3</v>
      </c>
      <c r="H4" s="15"/>
      <c r="I4" s="14">
        <v>6</v>
      </c>
      <c r="J4" s="13"/>
      <c r="N4" s="6"/>
      <c r="O4" s="9"/>
      <c r="P4" s="24">
        <f>C4/'Parking Capacity'!C4</f>
        <v>1.5</v>
      </c>
      <c r="Q4" s="10"/>
      <c r="R4" s="24">
        <f>E4/'Parking Capacity'!E4</f>
        <v>0.2</v>
      </c>
      <c r="S4" s="9"/>
      <c r="T4" s="24">
        <f>G4/'Parking Capacity'!G4</f>
        <v>1</v>
      </c>
      <c r="U4" s="10"/>
      <c r="V4" s="24">
        <f>I4/'Parking Capacity'!I4</f>
        <v>0.75</v>
      </c>
      <c r="W4" s="9"/>
    </row>
    <row r="5" spans="1:23" x14ac:dyDescent="0.35">
      <c r="A5" s="6" t="s">
        <v>3</v>
      </c>
      <c r="B5" s="28"/>
      <c r="C5" s="13"/>
      <c r="D5" s="15"/>
      <c r="E5" s="13"/>
      <c r="F5" s="28"/>
      <c r="G5" s="13"/>
      <c r="H5" s="15"/>
      <c r="I5" s="13"/>
      <c r="J5" s="28"/>
      <c r="N5" s="6" t="s">
        <v>3</v>
      </c>
      <c r="O5" s="28" t="s">
        <v>36</v>
      </c>
      <c r="P5" s="9"/>
      <c r="Q5" s="10"/>
      <c r="R5" s="9"/>
      <c r="S5" s="28" t="s">
        <v>36</v>
      </c>
      <c r="T5" s="9"/>
      <c r="U5" s="10"/>
      <c r="V5" s="9"/>
      <c r="W5" s="28" t="s">
        <v>36</v>
      </c>
    </row>
    <row r="6" spans="1:23" x14ac:dyDescent="0.35">
      <c r="A6" s="7"/>
      <c r="B6" s="15"/>
      <c r="C6" s="15"/>
      <c r="D6" s="15"/>
      <c r="E6" s="15"/>
      <c r="F6" s="16" t="s">
        <v>0</v>
      </c>
      <c r="G6" s="15"/>
      <c r="H6" s="15"/>
      <c r="I6" s="15"/>
      <c r="J6" s="15"/>
      <c r="N6" s="7"/>
      <c r="O6" s="10"/>
      <c r="P6" s="10"/>
      <c r="Q6" s="10"/>
      <c r="R6" s="10"/>
      <c r="S6" s="11" t="s">
        <v>0</v>
      </c>
      <c r="T6" s="10"/>
      <c r="U6" s="10"/>
      <c r="V6" s="10"/>
      <c r="W6" s="10"/>
    </row>
    <row r="7" spans="1:23" x14ac:dyDescent="0.35">
      <c r="A7" s="6" t="s">
        <v>4</v>
      </c>
      <c r="B7" s="14">
        <v>0</v>
      </c>
      <c r="C7" s="13"/>
      <c r="D7" s="15"/>
      <c r="E7" s="13"/>
      <c r="F7" s="14">
        <v>0</v>
      </c>
      <c r="G7" s="13"/>
      <c r="H7" s="15"/>
      <c r="I7" s="13"/>
      <c r="J7" s="14">
        <v>0</v>
      </c>
      <c r="N7" s="6" t="s">
        <v>4</v>
      </c>
      <c r="O7" s="24">
        <f>B7/'Parking Capacity'!B7</f>
        <v>0</v>
      </c>
      <c r="P7" s="9"/>
      <c r="Q7" s="10"/>
      <c r="R7" s="9"/>
      <c r="S7" s="24">
        <f>F7/'Parking Capacity'!F7</f>
        <v>0</v>
      </c>
      <c r="T7" s="9"/>
      <c r="U7" s="10"/>
      <c r="V7" s="9"/>
      <c r="W7" s="24">
        <f>J7/'Parking Capacity'!J7</f>
        <v>0</v>
      </c>
    </row>
    <row r="8" spans="1:23" x14ac:dyDescent="0.35">
      <c r="B8" s="13"/>
      <c r="C8" s="52">
        <v>1</v>
      </c>
      <c r="D8" s="15"/>
      <c r="E8" s="52">
        <v>0</v>
      </c>
      <c r="F8" s="13"/>
      <c r="G8" s="52">
        <v>5</v>
      </c>
      <c r="H8" s="15"/>
      <c r="I8" s="52">
        <v>3</v>
      </c>
      <c r="J8" s="13"/>
      <c r="N8" s="6"/>
      <c r="O8" s="9"/>
      <c r="P8" s="57">
        <f>C8/'Parking Capacity'!C8:C9</f>
        <v>9.0909090909090912E-2</v>
      </c>
      <c r="Q8" s="10"/>
      <c r="R8" s="57">
        <f>E8/'Parking Capacity'!E8:E9</f>
        <v>0</v>
      </c>
      <c r="S8" s="9"/>
      <c r="T8" s="57">
        <f>G8/'Parking Capacity'!G8:G9</f>
        <v>0.5</v>
      </c>
      <c r="U8" s="10"/>
      <c r="V8" s="57">
        <f>I8/'Parking Capacity'!I8</f>
        <v>1</v>
      </c>
      <c r="W8" s="9"/>
    </row>
    <row r="9" spans="1:23" x14ac:dyDescent="0.35">
      <c r="B9" s="13"/>
      <c r="C9" s="52"/>
      <c r="D9" s="15"/>
      <c r="E9" s="52"/>
      <c r="F9" s="13"/>
      <c r="G9" s="52"/>
      <c r="H9" s="15"/>
      <c r="I9" s="52"/>
      <c r="J9" s="19"/>
      <c r="N9" s="6"/>
      <c r="O9" s="9"/>
      <c r="P9" s="57"/>
      <c r="Q9" s="10"/>
      <c r="R9" s="57"/>
      <c r="S9" s="9"/>
      <c r="T9" s="57"/>
      <c r="U9" s="10"/>
      <c r="V9" s="57"/>
      <c r="W9" s="12"/>
    </row>
    <row r="10" spans="1:23" x14ac:dyDescent="0.35">
      <c r="B10" s="19"/>
      <c r="C10" s="52"/>
      <c r="D10" s="15"/>
      <c r="E10" s="13"/>
      <c r="F10" s="28"/>
      <c r="G10" s="13"/>
      <c r="H10" s="15"/>
      <c r="I10" s="13"/>
      <c r="J10" s="28"/>
      <c r="O10" s="12"/>
      <c r="P10" s="57"/>
      <c r="Q10" s="10"/>
      <c r="R10" s="9"/>
      <c r="S10" s="28" t="s">
        <v>36</v>
      </c>
      <c r="T10" s="9"/>
      <c r="U10" s="10"/>
      <c r="V10" s="9"/>
      <c r="W10" s="28" t="s">
        <v>36</v>
      </c>
    </row>
    <row r="11" spans="1:23" x14ac:dyDescent="0.35">
      <c r="A11" s="6" t="s">
        <v>3</v>
      </c>
      <c r="B11" s="14">
        <v>9</v>
      </c>
      <c r="C11" s="13"/>
      <c r="D11" s="15"/>
      <c r="E11" s="15"/>
      <c r="F11" s="16" t="s">
        <v>5</v>
      </c>
      <c r="G11" s="15"/>
      <c r="H11" s="15"/>
      <c r="I11" s="15"/>
      <c r="J11" s="15"/>
      <c r="N11" s="6" t="s">
        <v>3</v>
      </c>
      <c r="O11" s="24">
        <f>B11/'Parking Capacity'!B11</f>
        <v>1</v>
      </c>
      <c r="P11" s="9"/>
      <c r="Q11" s="10"/>
      <c r="R11" s="10"/>
      <c r="S11" s="11" t="s">
        <v>5</v>
      </c>
      <c r="T11" s="10"/>
      <c r="U11" s="10"/>
      <c r="V11" s="10"/>
      <c r="W11" s="10"/>
    </row>
    <row r="12" spans="1:23" x14ac:dyDescent="0.35">
      <c r="A12" s="7"/>
      <c r="B12" s="15"/>
      <c r="C12" s="15"/>
      <c r="D12" s="15"/>
      <c r="E12" s="13"/>
      <c r="F12" s="14">
        <v>0</v>
      </c>
      <c r="G12" s="13"/>
      <c r="H12" s="15"/>
      <c r="I12" s="13"/>
      <c r="J12" s="14">
        <v>5</v>
      </c>
      <c r="N12" s="7"/>
      <c r="O12" s="10"/>
      <c r="P12" s="10"/>
      <c r="Q12" s="10"/>
      <c r="R12" s="9"/>
      <c r="S12" s="24">
        <f>F12/'Parking Capacity'!F12</f>
        <v>0</v>
      </c>
      <c r="T12" s="9"/>
      <c r="U12" s="10"/>
      <c r="V12" s="9"/>
      <c r="W12" s="24">
        <f>J12/'Parking Capacity'!J12</f>
        <v>0.5</v>
      </c>
    </row>
    <row r="13" spans="1:23" x14ac:dyDescent="0.35">
      <c r="A13" s="6" t="s">
        <v>4</v>
      </c>
      <c r="B13" s="14">
        <v>9</v>
      </c>
      <c r="C13" s="13"/>
      <c r="D13" s="15"/>
      <c r="E13" s="36">
        <v>0</v>
      </c>
      <c r="F13" s="13"/>
      <c r="G13" s="14">
        <v>2</v>
      </c>
      <c r="H13" s="15"/>
      <c r="I13" s="17">
        <v>0</v>
      </c>
      <c r="J13" s="13"/>
      <c r="N13" s="6" t="s">
        <v>4</v>
      </c>
      <c r="O13" s="24">
        <f>B13/'Parking Capacity'!B13</f>
        <v>1.125</v>
      </c>
      <c r="P13" s="9"/>
      <c r="Q13" s="10"/>
      <c r="R13" s="24" t="e">
        <f>E13/'Parking Capacity'!E13</f>
        <v>#DIV/0!</v>
      </c>
      <c r="S13" s="9"/>
      <c r="T13" s="24">
        <f>G13/'Parking Capacity'!G13</f>
        <v>0.2857142857142857</v>
      </c>
      <c r="U13" s="10"/>
      <c r="V13" s="27">
        <f>I13/'Parking Capacity'!I13</f>
        <v>0</v>
      </c>
      <c r="W13" s="9"/>
    </row>
    <row r="14" spans="1:23" x14ac:dyDescent="0.35">
      <c r="A14" s="6" t="s">
        <v>3</v>
      </c>
      <c r="B14" s="13"/>
      <c r="C14" s="52">
        <v>8</v>
      </c>
      <c r="D14" s="15"/>
      <c r="E14" s="13"/>
      <c r="F14" s="14">
        <v>1</v>
      </c>
      <c r="G14" s="13"/>
      <c r="H14" s="15"/>
      <c r="I14" s="13"/>
      <c r="J14" s="14">
        <v>2</v>
      </c>
      <c r="N14" s="6" t="s">
        <v>3</v>
      </c>
      <c r="O14" s="9"/>
      <c r="P14" s="57">
        <f>C14:C17/'Parking Capacity'!C14:C17</f>
        <v>0.8</v>
      </c>
      <c r="Q14" s="10"/>
      <c r="R14" s="9"/>
      <c r="S14" s="24">
        <f>F14/'Parking Capacity'!F14</f>
        <v>0.125</v>
      </c>
      <c r="T14" s="9"/>
      <c r="U14" s="10"/>
      <c r="V14" s="9"/>
      <c r="W14" s="24">
        <f>J14/'Parking Capacity'!J14</f>
        <v>0.2</v>
      </c>
    </row>
    <row r="15" spans="1:23" x14ac:dyDescent="0.35">
      <c r="B15" s="13"/>
      <c r="C15" s="52"/>
      <c r="D15" s="15"/>
      <c r="E15" s="15"/>
      <c r="F15" s="16" t="s">
        <v>6</v>
      </c>
      <c r="G15" s="15"/>
      <c r="H15" s="15"/>
      <c r="I15" s="15"/>
      <c r="J15" s="15"/>
      <c r="N15" s="6"/>
      <c r="O15" s="9"/>
      <c r="P15" s="57"/>
      <c r="Q15" s="10"/>
      <c r="R15" s="10"/>
      <c r="S15" s="11" t="s">
        <v>6</v>
      </c>
      <c r="T15" s="10"/>
      <c r="U15" s="10"/>
      <c r="V15" s="10"/>
      <c r="W15" s="10"/>
    </row>
    <row r="16" spans="1:23" x14ac:dyDescent="0.35">
      <c r="A16" s="6" t="s">
        <v>4</v>
      </c>
      <c r="B16" s="13"/>
      <c r="C16" s="52"/>
      <c r="D16" s="15"/>
      <c r="E16" s="13"/>
      <c r="F16" s="14">
        <v>1</v>
      </c>
      <c r="G16" s="13"/>
      <c r="H16" s="15"/>
      <c r="I16" s="13"/>
      <c r="J16" s="28"/>
      <c r="N16" s="6" t="s">
        <v>4</v>
      </c>
      <c r="O16" s="9"/>
      <c r="P16" s="57"/>
      <c r="Q16" s="10"/>
      <c r="R16" s="9"/>
      <c r="S16" s="24">
        <f>F16/'Parking Capacity'!F16</f>
        <v>0.14285714285714285</v>
      </c>
      <c r="T16" s="9"/>
      <c r="U16" s="10"/>
      <c r="V16" s="9"/>
      <c r="W16" s="28" t="s">
        <v>36</v>
      </c>
    </row>
    <row r="17" spans="1:23" x14ac:dyDescent="0.35">
      <c r="B17" s="13"/>
      <c r="C17" s="52"/>
      <c r="D17" s="15"/>
      <c r="E17" s="14">
        <v>6</v>
      </c>
      <c r="F17" s="13"/>
      <c r="G17" s="14">
        <v>0</v>
      </c>
      <c r="H17" s="15"/>
      <c r="I17" s="14">
        <v>0</v>
      </c>
      <c r="J17" s="13"/>
      <c r="N17" s="6"/>
      <c r="O17" s="9"/>
      <c r="P17" s="57"/>
      <c r="Q17" s="10"/>
      <c r="R17" s="24">
        <f>E17/'Parking Capacity'!E17</f>
        <v>0.8571428571428571</v>
      </c>
      <c r="S17" s="9"/>
      <c r="T17" s="24">
        <f>G17/'Parking Capacity'!G17</f>
        <v>0</v>
      </c>
      <c r="U17" s="10"/>
      <c r="V17" s="24">
        <f>I17/'Parking Capacity'!I17</f>
        <v>0</v>
      </c>
      <c r="W17" s="9"/>
    </row>
    <row r="18" spans="1:23" x14ac:dyDescent="0.35">
      <c r="A18" s="6" t="s">
        <v>3</v>
      </c>
      <c r="B18" s="14">
        <v>6</v>
      </c>
      <c r="C18" s="13"/>
      <c r="D18" s="15"/>
      <c r="E18" s="13"/>
      <c r="F18" s="14">
        <v>0</v>
      </c>
      <c r="G18" s="13"/>
      <c r="H18" s="15"/>
      <c r="I18" s="13"/>
      <c r="J18" s="14">
        <v>2</v>
      </c>
      <c r="N18" s="6" t="s">
        <v>3</v>
      </c>
      <c r="O18" s="24">
        <f>B18/'Parking Capacity'!B18</f>
        <v>1.2</v>
      </c>
      <c r="P18" s="9"/>
      <c r="Q18" s="10"/>
      <c r="R18" s="9"/>
      <c r="S18" s="24">
        <f>F18/'Parking Capacity'!F18</f>
        <v>0</v>
      </c>
      <c r="T18" s="9"/>
      <c r="U18" s="10"/>
      <c r="V18" s="9"/>
      <c r="W18" s="24">
        <f>J18/'Parking Capacity'!J18</f>
        <v>0.66666666666666663</v>
      </c>
    </row>
    <row r="19" spans="1:23" x14ac:dyDescent="0.35">
      <c r="A19" s="7"/>
      <c r="B19" s="15"/>
      <c r="C19" s="15"/>
      <c r="D19" s="15"/>
      <c r="E19" s="15"/>
      <c r="F19" s="16" t="s">
        <v>7</v>
      </c>
      <c r="G19" s="15"/>
      <c r="H19" s="15"/>
      <c r="I19" s="15"/>
      <c r="J19" s="15"/>
      <c r="N19" s="7"/>
      <c r="O19" s="10"/>
      <c r="P19" s="10"/>
      <c r="Q19" s="10"/>
      <c r="R19" s="10"/>
      <c r="S19" s="11" t="s">
        <v>7</v>
      </c>
      <c r="T19" s="10"/>
      <c r="U19" s="10"/>
      <c r="V19" s="10"/>
      <c r="W19" s="10"/>
    </row>
    <row r="20" spans="1:23" x14ac:dyDescent="0.35">
      <c r="A20" s="6" t="s">
        <v>4</v>
      </c>
      <c r="B20" s="14">
        <v>8</v>
      </c>
      <c r="C20" s="13"/>
      <c r="D20" s="15"/>
      <c r="E20" s="13"/>
      <c r="F20" s="17">
        <v>2</v>
      </c>
      <c r="G20" s="13"/>
      <c r="H20" s="15"/>
      <c r="I20" s="13"/>
      <c r="J20" s="14">
        <v>4</v>
      </c>
      <c r="N20" s="6" t="s">
        <v>4</v>
      </c>
      <c r="O20" s="24">
        <f>B20/'Parking Capacity'!B20</f>
        <v>1</v>
      </c>
      <c r="P20" s="9"/>
      <c r="Q20" s="10"/>
      <c r="R20" s="9"/>
      <c r="S20" s="24">
        <f>F20/'Parking Capacity'!F20</f>
        <v>0.2857142857142857</v>
      </c>
      <c r="T20" s="9"/>
      <c r="U20" s="10"/>
      <c r="V20" s="9"/>
      <c r="W20" s="24">
        <f>J20/'Parking Capacity'!J20</f>
        <v>0.66666666666666663</v>
      </c>
    </row>
    <row r="21" spans="1:23" x14ac:dyDescent="0.35">
      <c r="B21" s="13"/>
      <c r="C21" s="14">
        <v>4</v>
      </c>
      <c r="D21" s="15"/>
      <c r="E21" s="14">
        <v>4</v>
      </c>
      <c r="F21" s="13"/>
      <c r="G21" s="14">
        <v>0</v>
      </c>
      <c r="H21" s="15"/>
      <c r="I21" s="14">
        <v>3</v>
      </c>
      <c r="J21" s="13"/>
      <c r="N21" s="6"/>
      <c r="O21" s="9"/>
      <c r="P21" s="24">
        <f>C21/'Parking Capacity'!C21</f>
        <v>0.5</v>
      </c>
      <c r="Q21" s="10"/>
      <c r="R21" s="24">
        <f>E21/'Parking Capacity'!E21</f>
        <v>0.4</v>
      </c>
      <c r="S21" s="9"/>
      <c r="T21" s="24">
        <f>G21/'Parking Capacity'!G21</f>
        <v>0</v>
      </c>
      <c r="U21" s="10"/>
      <c r="V21" s="24">
        <f>I21/'Parking Capacity'!I21</f>
        <v>0.5</v>
      </c>
      <c r="W21" s="9"/>
    </row>
    <row r="22" spans="1:23" x14ac:dyDescent="0.35">
      <c r="A22" s="6" t="s">
        <v>3</v>
      </c>
      <c r="B22" s="14">
        <v>5</v>
      </c>
      <c r="C22" s="13"/>
      <c r="D22" s="15"/>
      <c r="E22" s="13"/>
      <c r="F22" s="14">
        <v>3</v>
      </c>
      <c r="G22" s="13"/>
      <c r="H22" s="15"/>
      <c r="I22" s="13"/>
      <c r="J22" s="14">
        <v>6</v>
      </c>
      <c r="N22" s="6" t="s">
        <v>3</v>
      </c>
      <c r="O22" s="24">
        <f>B22/'Parking Capacity'!B22</f>
        <v>1.25</v>
      </c>
      <c r="P22" s="9"/>
      <c r="Q22" s="10"/>
      <c r="R22" s="9"/>
      <c r="S22" s="24">
        <f>F22/'Parking Capacity'!F22</f>
        <v>0.27272727272727271</v>
      </c>
      <c r="T22" s="9"/>
      <c r="U22" s="10"/>
      <c r="V22" s="9"/>
      <c r="W22" s="24">
        <f>J22/'Parking Capacity'!J22</f>
        <v>0.66666666666666663</v>
      </c>
    </row>
    <row r="23" spans="1:23" x14ac:dyDescent="0.35">
      <c r="A23" s="7"/>
      <c r="B23" s="15"/>
      <c r="C23" s="15"/>
      <c r="D23" s="15"/>
      <c r="E23" s="15"/>
      <c r="F23" s="16" t="s">
        <v>8</v>
      </c>
      <c r="G23" s="15"/>
      <c r="H23" s="15"/>
      <c r="I23" s="15"/>
      <c r="J23" s="15"/>
      <c r="N23" s="7"/>
      <c r="O23" s="10"/>
      <c r="P23" s="10"/>
      <c r="Q23" s="10"/>
      <c r="R23" s="10"/>
      <c r="S23" s="11" t="s">
        <v>8</v>
      </c>
      <c r="T23" s="10"/>
      <c r="U23" s="10"/>
      <c r="V23" s="10"/>
      <c r="W23" s="10"/>
    </row>
    <row r="24" spans="1:23" x14ac:dyDescent="0.35">
      <c r="A24" s="6" t="s">
        <v>4</v>
      </c>
      <c r="B24" s="14">
        <v>4</v>
      </c>
      <c r="C24" s="13"/>
      <c r="D24" s="15"/>
      <c r="E24" s="13"/>
      <c r="F24" s="17">
        <v>0</v>
      </c>
      <c r="G24" s="13"/>
      <c r="H24" s="15"/>
      <c r="I24" s="13"/>
      <c r="J24" s="14">
        <v>4</v>
      </c>
      <c r="N24" s="6" t="s">
        <v>4</v>
      </c>
      <c r="O24" s="24">
        <f>B24/'Parking Capacity'!B24</f>
        <v>0.66666666666666663</v>
      </c>
      <c r="P24" s="9"/>
      <c r="Q24" s="10"/>
      <c r="R24" s="9"/>
      <c r="S24" s="24">
        <f>F24/'Parking Capacity'!F24</f>
        <v>0</v>
      </c>
      <c r="T24" s="9"/>
      <c r="U24" s="10"/>
      <c r="V24" s="9"/>
      <c r="W24" s="24">
        <f>J24/'Parking Capacity'!J24</f>
        <v>1</v>
      </c>
    </row>
    <row r="25" spans="1:23" x14ac:dyDescent="0.35">
      <c r="B25" s="13"/>
      <c r="C25" s="14">
        <v>1</v>
      </c>
      <c r="D25" s="15"/>
      <c r="E25" s="14">
        <v>4</v>
      </c>
      <c r="F25" s="13"/>
      <c r="G25" s="14">
        <v>0</v>
      </c>
      <c r="H25" s="15"/>
      <c r="I25" s="14">
        <v>0</v>
      </c>
      <c r="J25" s="13"/>
      <c r="N25" s="6"/>
      <c r="O25" s="9"/>
      <c r="P25" s="24">
        <f>C25/'Parking Capacity'!C25</f>
        <v>0.16666666666666666</v>
      </c>
      <c r="Q25" s="10"/>
      <c r="R25" s="24">
        <f>E25/'Parking Capacity'!E25</f>
        <v>0.66666666666666663</v>
      </c>
      <c r="S25" s="9"/>
      <c r="T25" s="24">
        <f>G25/'Parking Capacity'!G25</f>
        <v>0</v>
      </c>
      <c r="U25" s="10"/>
      <c r="V25" s="24">
        <f>I25/'Parking Capacity'!I25</f>
        <v>0</v>
      </c>
      <c r="W25" s="9"/>
    </row>
    <row r="26" spans="1:23" x14ac:dyDescent="0.35">
      <c r="A26" s="6" t="s">
        <v>3</v>
      </c>
      <c r="B26" s="28"/>
      <c r="C26" s="13"/>
      <c r="D26" s="15"/>
      <c r="E26" s="13"/>
      <c r="F26" s="14">
        <v>2</v>
      </c>
      <c r="G26" s="13"/>
      <c r="H26" s="15"/>
      <c r="I26" s="13"/>
      <c r="J26" s="14">
        <v>2</v>
      </c>
      <c r="N26" s="6" t="s">
        <v>3</v>
      </c>
      <c r="O26" s="28" t="s">
        <v>36</v>
      </c>
      <c r="P26" s="9"/>
      <c r="Q26" s="10"/>
      <c r="R26" s="9"/>
      <c r="S26" s="24">
        <f>F26/'Parking Capacity'!F26</f>
        <v>0.2</v>
      </c>
      <c r="T26" s="9"/>
      <c r="U26" s="10"/>
      <c r="V26" s="9"/>
      <c r="W26" s="24">
        <f>J26/'Parking Capacity'!J26</f>
        <v>0.4</v>
      </c>
    </row>
    <row r="27" spans="1:23" x14ac:dyDescent="0.35">
      <c r="A27" s="7"/>
      <c r="B27" s="15"/>
      <c r="C27" s="15"/>
      <c r="D27" s="15"/>
      <c r="E27" s="15"/>
      <c r="F27" s="16" t="s">
        <v>9</v>
      </c>
      <c r="G27" s="15"/>
      <c r="H27" s="15"/>
      <c r="I27" s="15"/>
      <c r="J27" s="15"/>
      <c r="N27" s="7"/>
      <c r="O27" s="10"/>
      <c r="P27" s="10"/>
      <c r="Q27" s="10"/>
      <c r="R27" s="10"/>
      <c r="S27" s="11" t="s">
        <v>9</v>
      </c>
      <c r="T27" s="10"/>
      <c r="U27" s="10"/>
      <c r="V27" s="10"/>
      <c r="W27" s="10"/>
    </row>
    <row r="28" spans="1:23" x14ac:dyDescent="0.35">
      <c r="A28" s="6" t="s">
        <v>4</v>
      </c>
      <c r="B28" s="28"/>
      <c r="C28" s="13"/>
      <c r="D28" s="15"/>
      <c r="E28" s="13"/>
      <c r="F28" s="17">
        <v>0</v>
      </c>
      <c r="G28" s="13"/>
      <c r="H28" s="15"/>
      <c r="I28" s="13"/>
      <c r="J28" s="14">
        <v>1</v>
      </c>
      <c r="N28" s="6" t="s">
        <v>4</v>
      </c>
      <c r="O28" s="29" t="s">
        <v>38</v>
      </c>
      <c r="P28" s="9"/>
      <c r="Q28" s="10"/>
      <c r="R28" s="9"/>
      <c r="S28" s="24">
        <f>F28/'Parking Capacity'!F28</f>
        <v>0</v>
      </c>
      <c r="T28" s="9"/>
      <c r="U28" s="10"/>
      <c r="V28" s="9"/>
      <c r="W28" s="24">
        <f>J28/'Parking Capacity'!J28</f>
        <v>0.2</v>
      </c>
    </row>
    <row r="29" spans="1:23" x14ac:dyDescent="0.35">
      <c r="B29" s="13"/>
      <c r="C29" s="36"/>
      <c r="D29" s="15"/>
      <c r="E29" s="14">
        <v>0</v>
      </c>
      <c r="F29" s="13"/>
      <c r="G29" s="14">
        <v>0</v>
      </c>
      <c r="H29" s="15"/>
      <c r="I29" s="28"/>
      <c r="J29" s="13"/>
      <c r="N29" s="6"/>
      <c r="O29" s="9"/>
      <c r="P29" s="29" t="s">
        <v>38</v>
      </c>
      <c r="Q29" s="10"/>
      <c r="R29" s="24">
        <f>E29/'Parking Capacity'!E29</f>
        <v>0</v>
      </c>
      <c r="S29" s="9"/>
      <c r="T29" s="24">
        <f>G29/'Parking Capacity'!G29</f>
        <v>0</v>
      </c>
      <c r="U29" s="10"/>
      <c r="V29" s="29" t="s">
        <v>36</v>
      </c>
      <c r="W29" s="9"/>
    </row>
    <row r="30" spans="1:23" x14ac:dyDescent="0.35">
      <c r="A30" s="6" t="s">
        <v>3</v>
      </c>
      <c r="B30" s="28"/>
      <c r="C30" s="13"/>
      <c r="D30" s="15"/>
      <c r="E30" s="13"/>
      <c r="F30" s="28"/>
      <c r="G30" s="13"/>
      <c r="H30" s="15"/>
      <c r="I30" s="13"/>
      <c r="J30" s="28"/>
      <c r="N30" s="6" t="s">
        <v>3</v>
      </c>
      <c r="O30" s="29" t="s">
        <v>36</v>
      </c>
      <c r="P30" s="9"/>
      <c r="Q30" s="10"/>
      <c r="R30" s="9"/>
      <c r="S30" s="29" t="s">
        <v>36</v>
      </c>
      <c r="T30" s="9"/>
      <c r="U30" s="10"/>
      <c r="V30" s="9"/>
      <c r="W30" s="29" t="s">
        <v>36</v>
      </c>
    </row>
    <row r="31" spans="1:23" x14ac:dyDescent="0.35">
      <c r="A31" s="7"/>
      <c r="B31" s="15"/>
      <c r="C31" s="15"/>
      <c r="D31" s="15"/>
      <c r="E31" s="15"/>
      <c r="F31" s="16" t="s">
        <v>10</v>
      </c>
      <c r="G31" s="15"/>
      <c r="H31" s="15"/>
      <c r="I31" s="15"/>
      <c r="J31" s="15"/>
      <c r="N31" s="7"/>
      <c r="O31" s="10"/>
      <c r="P31" s="10"/>
      <c r="Q31" s="10"/>
      <c r="R31" s="10"/>
      <c r="S31" s="11" t="s">
        <v>10</v>
      </c>
      <c r="T31" s="10"/>
      <c r="U31" s="10"/>
      <c r="V31" s="10"/>
      <c r="W31" s="10"/>
    </row>
    <row r="32" spans="1:23" x14ac:dyDescent="0.35">
      <c r="A32" s="6" t="s">
        <v>4</v>
      </c>
      <c r="B32" s="28"/>
      <c r="C32" s="13"/>
      <c r="D32" s="15"/>
      <c r="E32" s="13"/>
      <c r="F32" s="28"/>
      <c r="G32" s="13"/>
      <c r="H32" s="15"/>
      <c r="I32" s="13"/>
      <c r="J32" s="28"/>
      <c r="N32" s="6" t="s">
        <v>4</v>
      </c>
      <c r="O32" s="29" t="s">
        <v>36</v>
      </c>
      <c r="P32" s="9"/>
      <c r="Q32" s="10"/>
      <c r="R32" s="9"/>
      <c r="S32" s="29" t="s">
        <v>36</v>
      </c>
      <c r="T32" s="9"/>
      <c r="U32" s="10"/>
      <c r="V32" s="9"/>
      <c r="W32" s="29" t="s">
        <v>36</v>
      </c>
    </row>
    <row r="33" spans="1:23" x14ac:dyDescent="0.35">
      <c r="B33" s="53"/>
      <c r="C33" s="52">
        <v>12</v>
      </c>
      <c r="D33" s="15"/>
      <c r="E33" s="52">
        <v>9</v>
      </c>
      <c r="F33" s="53"/>
      <c r="G33" s="56"/>
      <c r="H33" s="15"/>
      <c r="I33" s="14">
        <v>2</v>
      </c>
      <c r="J33" s="13"/>
      <c r="N33" s="6"/>
      <c r="O33" s="58"/>
      <c r="P33" s="57">
        <f>C33/'Parking Capacity'!C33:C37</f>
        <v>0.66666666666666663</v>
      </c>
      <c r="Q33" s="10"/>
      <c r="R33" s="57">
        <f>E33/'Parking Capacity'!E33:E41</f>
        <v>0.375</v>
      </c>
      <c r="S33" s="58"/>
      <c r="T33" s="59" t="s">
        <v>36</v>
      </c>
      <c r="U33" s="10"/>
      <c r="V33" s="24">
        <f>I33/'Parking Capacity'!I33</f>
        <v>0.66666666666666663</v>
      </c>
      <c r="W33" s="9"/>
    </row>
    <row r="34" spans="1:23" x14ac:dyDescent="0.35">
      <c r="A34" s="6" t="s">
        <v>3</v>
      </c>
      <c r="B34" s="53"/>
      <c r="C34" s="52"/>
      <c r="D34" s="15"/>
      <c r="E34" s="52"/>
      <c r="F34" s="53"/>
      <c r="G34" s="56"/>
      <c r="H34" s="15"/>
      <c r="I34" s="13"/>
      <c r="J34" s="14">
        <v>2</v>
      </c>
      <c r="N34" s="6" t="s">
        <v>3</v>
      </c>
      <c r="O34" s="58"/>
      <c r="P34" s="57"/>
      <c r="Q34" s="10"/>
      <c r="R34" s="57"/>
      <c r="S34" s="58"/>
      <c r="T34" s="59"/>
      <c r="U34" s="10"/>
      <c r="V34" s="9"/>
      <c r="W34" s="24">
        <f>J34/'Parking Capacity'!J34</f>
        <v>0.25</v>
      </c>
    </row>
    <row r="35" spans="1:23" x14ac:dyDescent="0.35">
      <c r="A35" s="7"/>
      <c r="B35" s="53"/>
      <c r="C35" s="52"/>
      <c r="D35" s="15"/>
      <c r="E35" s="52"/>
      <c r="F35" s="53"/>
      <c r="G35" s="56"/>
      <c r="H35" s="15"/>
      <c r="I35" s="16" t="s">
        <v>11</v>
      </c>
      <c r="J35" s="15"/>
      <c r="N35" s="7"/>
      <c r="O35" s="58"/>
      <c r="P35" s="57"/>
      <c r="Q35" s="10"/>
      <c r="R35" s="57"/>
      <c r="S35" s="58"/>
      <c r="T35" s="59"/>
      <c r="U35" s="10"/>
      <c r="V35" s="11" t="s">
        <v>11</v>
      </c>
      <c r="W35" s="10"/>
    </row>
    <row r="36" spans="1:23" x14ac:dyDescent="0.35">
      <c r="A36" s="6" t="s">
        <v>4</v>
      </c>
      <c r="B36" s="53"/>
      <c r="C36" s="52"/>
      <c r="D36" s="15"/>
      <c r="E36" s="52"/>
      <c r="F36" s="53"/>
      <c r="G36" s="56"/>
      <c r="H36" s="15"/>
      <c r="I36" s="13"/>
      <c r="J36" s="14">
        <v>6</v>
      </c>
      <c r="N36" s="6" t="s">
        <v>4</v>
      </c>
      <c r="O36" s="58"/>
      <c r="P36" s="57"/>
      <c r="Q36" s="10"/>
      <c r="R36" s="57"/>
      <c r="S36" s="58"/>
      <c r="T36" s="59"/>
      <c r="U36" s="10"/>
      <c r="V36" s="9"/>
      <c r="W36" s="24">
        <f>J36/'Parking Capacity'!J36</f>
        <v>0.6</v>
      </c>
    </row>
    <row r="37" spans="1:23" x14ac:dyDescent="0.35">
      <c r="B37" s="53"/>
      <c r="C37" s="52"/>
      <c r="D37" s="15"/>
      <c r="E37" s="52"/>
      <c r="F37" s="53"/>
      <c r="G37" s="56"/>
      <c r="H37" s="15"/>
      <c r="I37" s="14">
        <v>4</v>
      </c>
      <c r="J37" s="13"/>
      <c r="N37" s="6"/>
      <c r="O37" s="58"/>
      <c r="P37" s="57"/>
      <c r="Q37" s="10"/>
      <c r="R37" s="57"/>
      <c r="S37" s="58"/>
      <c r="T37" s="59"/>
      <c r="U37" s="10"/>
      <c r="V37" s="24">
        <f>I37/'Parking Capacity'!I37</f>
        <v>1</v>
      </c>
      <c r="W37" s="9"/>
    </row>
    <row r="38" spans="1:23" x14ac:dyDescent="0.35">
      <c r="A38" s="6" t="s">
        <v>3</v>
      </c>
      <c r="B38" s="28">
        <v>0</v>
      </c>
      <c r="C38" s="13"/>
      <c r="D38" s="15"/>
      <c r="E38" s="52"/>
      <c r="F38" s="53"/>
      <c r="G38" s="56"/>
      <c r="H38" s="15"/>
      <c r="I38" s="13"/>
      <c r="J38" s="14">
        <v>9</v>
      </c>
      <c r="N38" s="6" t="s">
        <v>3</v>
      </c>
      <c r="O38" s="29">
        <f>B38/'Parking Capacity'!B38</f>
        <v>0</v>
      </c>
      <c r="P38" s="9"/>
      <c r="Q38" s="10"/>
      <c r="R38" s="57"/>
      <c r="S38" s="58"/>
      <c r="T38" s="59"/>
      <c r="U38" s="10"/>
      <c r="V38" s="9"/>
      <c r="W38" s="24">
        <f>J38/'Parking Capacity'!J38</f>
        <v>1.125</v>
      </c>
    </row>
    <row r="39" spans="1:23" x14ac:dyDescent="0.35">
      <c r="A39" s="7"/>
      <c r="B39" s="16" t="s">
        <v>13</v>
      </c>
      <c r="C39" s="15"/>
      <c r="D39" s="15"/>
      <c r="E39" s="52"/>
      <c r="F39" s="53"/>
      <c r="G39" s="56"/>
      <c r="H39" s="15"/>
      <c r="I39" s="16" t="s">
        <v>13</v>
      </c>
      <c r="J39" s="15"/>
      <c r="N39" s="7"/>
      <c r="O39" s="11" t="s">
        <v>13</v>
      </c>
      <c r="P39" s="10"/>
      <c r="Q39" s="10"/>
      <c r="R39" s="57"/>
      <c r="S39" s="58"/>
      <c r="T39" s="59"/>
      <c r="U39" s="10"/>
      <c r="V39" s="11" t="s">
        <v>13</v>
      </c>
      <c r="W39" s="10"/>
    </row>
    <row r="40" spans="1:23" x14ac:dyDescent="0.35">
      <c r="A40" s="6" t="s">
        <v>4</v>
      </c>
      <c r="B40" s="28">
        <v>0</v>
      </c>
      <c r="C40" s="13"/>
      <c r="D40" s="15"/>
      <c r="E40" s="52"/>
      <c r="F40" s="53"/>
      <c r="G40" s="56"/>
      <c r="H40" s="15"/>
      <c r="I40" s="13"/>
      <c r="J40" s="14">
        <v>7</v>
      </c>
      <c r="N40" s="6" t="s">
        <v>4</v>
      </c>
      <c r="O40" s="29">
        <f>B40/'Parking Capacity'!B40</f>
        <v>0</v>
      </c>
      <c r="P40" s="9"/>
      <c r="Q40" s="10"/>
      <c r="R40" s="57"/>
      <c r="S40" s="58"/>
      <c r="T40" s="59"/>
      <c r="U40" s="10"/>
      <c r="V40" s="9"/>
      <c r="W40" s="24">
        <f>J40/'Parking Capacity'!J40</f>
        <v>0.875</v>
      </c>
    </row>
    <row r="41" spans="1:23" x14ac:dyDescent="0.35">
      <c r="B41" s="13"/>
      <c r="C41" s="14">
        <v>4</v>
      </c>
      <c r="D41" s="15"/>
      <c r="E41" s="52"/>
      <c r="F41" s="53"/>
      <c r="G41" s="26">
        <v>0</v>
      </c>
      <c r="H41" s="15"/>
      <c r="I41" s="14">
        <v>7</v>
      </c>
      <c r="J41" s="13"/>
      <c r="N41" s="6"/>
      <c r="O41" s="9"/>
      <c r="P41" s="24">
        <f>C41/'Parking Capacity'!C41</f>
        <v>0.8</v>
      </c>
      <c r="Q41" s="10"/>
      <c r="R41" s="57"/>
      <c r="S41" s="58"/>
      <c r="T41" s="25">
        <f>G41/'Parking Capacity'!G41</f>
        <v>0</v>
      </c>
      <c r="U41" s="10"/>
      <c r="V41" s="24">
        <f>I41/'Parking Capacity'!I41</f>
        <v>1.4</v>
      </c>
      <c r="W41" s="9"/>
    </row>
    <row r="42" spans="1:23" x14ac:dyDescent="0.35">
      <c r="A42" s="6" t="s">
        <v>3</v>
      </c>
      <c r="B42" s="14">
        <v>7</v>
      </c>
      <c r="C42" s="13"/>
      <c r="D42" s="15"/>
      <c r="E42" s="13"/>
      <c r="F42" s="14">
        <v>4</v>
      </c>
      <c r="G42" s="13"/>
      <c r="H42" s="15"/>
      <c r="I42" s="13"/>
      <c r="J42" s="14">
        <v>2</v>
      </c>
      <c r="N42" s="6" t="s">
        <v>3</v>
      </c>
      <c r="O42" s="24">
        <f>B42/'Parking Capacity'!B42</f>
        <v>1</v>
      </c>
      <c r="P42" s="9"/>
      <c r="Q42" s="10"/>
      <c r="R42" s="9"/>
      <c r="S42" s="24">
        <f>F42/'Parking Capacity'!F42</f>
        <v>1</v>
      </c>
      <c r="T42" s="9"/>
      <c r="U42" s="10"/>
      <c r="V42" s="9"/>
      <c r="W42" s="24">
        <f>J42/'Parking Capacity'!J42</f>
        <v>0.66666666666666663</v>
      </c>
    </row>
    <row r="43" spans="1:23" x14ac:dyDescent="0.35">
      <c r="A43" s="7"/>
      <c r="B43" s="15"/>
      <c r="C43" s="15"/>
      <c r="D43" s="15"/>
      <c r="E43" s="15"/>
      <c r="F43" s="16" t="s">
        <v>12</v>
      </c>
      <c r="G43" s="15"/>
      <c r="H43" s="15"/>
      <c r="I43" s="15"/>
      <c r="J43" s="15"/>
      <c r="N43" s="7"/>
      <c r="O43" s="10"/>
      <c r="P43" s="10"/>
      <c r="Q43" s="10"/>
      <c r="R43" s="10"/>
      <c r="S43" s="11" t="s">
        <v>12</v>
      </c>
      <c r="T43" s="10"/>
      <c r="U43" s="10"/>
      <c r="V43" s="10"/>
      <c r="W43" s="10"/>
    </row>
    <row r="44" spans="1:23" x14ac:dyDescent="0.35">
      <c r="A44" s="6" t="s">
        <v>4</v>
      </c>
      <c r="B44" s="14">
        <v>7</v>
      </c>
      <c r="C44" s="13"/>
      <c r="D44" s="17">
        <v>0</v>
      </c>
      <c r="E44" s="13"/>
      <c r="F44" s="14">
        <v>5</v>
      </c>
      <c r="G44" s="13"/>
      <c r="H44" s="15"/>
      <c r="I44" s="13"/>
      <c r="J44" s="28"/>
      <c r="N44" s="6" t="s">
        <v>4</v>
      </c>
      <c r="O44" s="24">
        <f>B44/'Parking Capacity'!B44</f>
        <v>1</v>
      </c>
      <c r="P44" s="9"/>
      <c r="Q44" s="25">
        <f>D44/'Parking Capacity'!D44</f>
        <v>0</v>
      </c>
      <c r="R44" s="9"/>
      <c r="S44" s="24">
        <f>F44/'Parking Capacity'!F44</f>
        <v>1</v>
      </c>
      <c r="T44" s="9"/>
      <c r="U44" s="10"/>
      <c r="V44" s="9"/>
      <c r="W44" s="29" t="s">
        <v>36</v>
      </c>
    </row>
    <row r="45" spans="1:23" x14ac:dyDescent="0.35">
      <c r="D45" t="s">
        <v>33</v>
      </c>
      <c r="Q45" t="s">
        <v>33</v>
      </c>
    </row>
    <row r="47" spans="1:23" x14ac:dyDescent="0.35">
      <c r="C47" s="31" t="s">
        <v>68</v>
      </c>
      <c r="D47" s="8" t="s">
        <v>55</v>
      </c>
      <c r="E47" s="48" t="s">
        <v>69</v>
      </c>
      <c r="G47" s="31" t="s">
        <v>68</v>
      </c>
      <c r="H47" s="8" t="s">
        <v>56</v>
      </c>
      <c r="I47" s="48" t="s">
        <v>69</v>
      </c>
      <c r="P47" t="s">
        <v>44</v>
      </c>
      <c r="R47" t="s">
        <v>45</v>
      </c>
    </row>
    <row r="48" spans="1:23" x14ac:dyDescent="0.35">
      <c r="A48" s="6" t="s">
        <v>54</v>
      </c>
      <c r="B48" s="4">
        <f>('Parking Capacity'!B48)</f>
        <v>447</v>
      </c>
      <c r="C48" s="31">
        <f>('Parking Capacity'!C51)</f>
        <v>60</v>
      </c>
      <c r="D48" s="2">
        <f>('Parking Capacity'!C47)</f>
        <v>121</v>
      </c>
      <c r="E48" s="48">
        <f>('Parking Capacity'!E51)</f>
        <v>61</v>
      </c>
      <c r="G48" s="31">
        <f>('Parking Capacity'!G50)</f>
        <v>40</v>
      </c>
      <c r="H48" s="2">
        <f>('Parking Capacity'!G47)</f>
        <v>78</v>
      </c>
      <c r="I48" s="48">
        <f>('Parking Capacity'!I50)</f>
        <v>38</v>
      </c>
      <c r="P48" s="32">
        <f>SUM(C4:C41)/SUM('Parking Capacity'!C4:C41)</f>
        <v>0.55000000000000004</v>
      </c>
      <c r="R48" s="32">
        <f>SUM(E4:E41)/SUM('Parking Capacity'!E4:E41)</f>
        <v>0.39344262295081966</v>
      </c>
    </row>
    <row r="49" spans="1:17" x14ac:dyDescent="0.35">
      <c r="Q49" t="s">
        <v>46</v>
      </c>
    </row>
    <row r="50" spans="1:17" x14ac:dyDescent="0.35">
      <c r="A50" s="6" t="s">
        <v>57</v>
      </c>
      <c r="B50">
        <f>SUM(B4:J44)</f>
        <v>217</v>
      </c>
      <c r="C50">
        <f>SUM(C4:C41)</f>
        <v>33</v>
      </c>
      <c r="D50" s="8">
        <f>SUM(C4:E41)</f>
        <v>57</v>
      </c>
      <c r="E50" s="48">
        <f>SUM(E4:E41)</f>
        <v>24</v>
      </c>
      <c r="G50">
        <f>SUM(G4:G41)</f>
        <v>10</v>
      </c>
      <c r="H50" s="2">
        <f>SUM(G4:I41)</f>
        <v>35</v>
      </c>
      <c r="I50" s="48">
        <f>SUM(I4:I41)</f>
        <v>25</v>
      </c>
      <c r="Q50" s="32">
        <f>SUM(C4:E42)/SUM('Parking Capacity'!C4:E41)</f>
        <v>0.47107438016528924</v>
      </c>
    </row>
    <row r="51" spans="1:17" x14ac:dyDescent="0.35">
      <c r="A51" s="31" t="s">
        <v>58</v>
      </c>
      <c r="B51" s="38">
        <f>B50/B48</f>
        <v>0.4854586129753915</v>
      </c>
      <c r="C51" s="38">
        <f>C50/C48</f>
        <v>0.55000000000000004</v>
      </c>
      <c r="D51" s="51">
        <f>D50/D48</f>
        <v>0.47107438016528924</v>
      </c>
      <c r="E51" s="50">
        <f>E50/E48</f>
        <v>0.39344262295081966</v>
      </c>
      <c r="G51" s="38">
        <f>G50/G48</f>
        <v>0.25</v>
      </c>
      <c r="H51" s="51">
        <f>H50/H48</f>
        <v>0.44871794871794873</v>
      </c>
      <c r="I51" s="50">
        <f>I50/I48</f>
        <v>0.65789473684210531</v>
      </c>
    </row>
    <row r="53" spans="1:17" x14ac:dyDescent="0.35">
      <c r="A53" s="6" t="s">
        <v>70</v>
      </c>
      <c r="B53" s="4">
        <f>B48-B50</f>
        <v>230</v>
      </c>
      <c r="D53">
        <f>D48-D50</f>
        <v>64</v>
      </c>
      <c r="H53" s="8">
        <f>H48-H50</f>
        <v>43</v>
      </c>
    </row>
  </sheetData>
  <mergeCells count="20">
    <mergeCell ref="B33:B37"/>
    <mergeCell ref="C33:C37"/>
    <mergeCell ref="E33:E41"/>
    <mergeCell ref="F33:F41"/>
    <mergeCell ref="G33:G40"/>
    <mergeCell ref="E8:E9"/>
    <mergeCell ref="G8:G9"/>
    <mergeCell ref="C14:C17"/>
    <mergeCell ref="C8:C10"/>
    <mergeCell ref="I8:I9"/>
    <mergeCell ref="O33:O37"/>
    <mergeCell ref="P33:P37"/>
    <mergeCell ref="R33:R41"/>
    <mergeCell ref="S33:S41"/>
    <mergeCell ref="T33:T40"/>
    <mergeCell ref="R8:R9"/>
    <mergeCell ref="T8:T9"/>
    <mergeCell ref="P14:P17"/>
    <mergeCell ref="P8:P10"/>
    <mergeCell ref="V8:V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2E03-8070-46D1-A92B-0EFEF5A40654}">
  <sheetPr>
    <tabColor theme="7" tint="0.79998168889431442"/>
  </sheetPr>
  <dimension ref="A1:W53"/>
  <sheetViews>
    <sheetView topLeftCell="A47" zoomScale="90" zoomScaleNormal="90" workbookViewId="0">
      <selection activeCell="D53" sqref="D53"/>
    </sheetView>
  </sheetViews>
  <sheetFormatPr defaultRowHeight="14.5" x14ac:dyDescent="0.35"/>
  <cols>
    <col min="1" max="1" width="14.81640625" bestFit="1" customWidth="1"/>
    <col min="2" max="10" width="9.36328125" customWidth="1"/>
    <col min="11" max="11" width="10.6328125" bestFit="1" customWidth="1"/>
    <col min="12" max="12" width="10.54296875" bestFit="1" customWidth="1"/>
    <col min="15" max="23" width="9.36328125" customWidth="1"/>
  </cols>
  <sheetData>
    <row r="1" spans="1:23" x14ac:dyDescent="0.35">
      <c r="A1" s="21" t="s">
        <v>21</v>
      </c>
      <c r="F1" t="s">
        <v>41</v>
      </c>
      <c r="G1">
        <f>SUM(B4:J44)</f>
        <v>194</v>
      </c>
      <c r="K1" t="s">
        <v>16</v>
      </c>
      <c r="L1" s="20">
        <v>43405</v>
      </c>
      <c r="N1" s="4" t="s">
        <v>25</v>
      </c>
      <c r="S1" s="31" t="s">
        <v>43</v>
      </c>
      <c r="T1" s="32">
        <f>G1/'Parking Capacity'!$G$1</f>
        <v>0.43400447427293065</v>
      </c>
    </row>
    <row r="2" spans="1:23" x14ac:dyDescent="0.35">
      <c r="A2" s="6"/>
      <c r="K2" t="s">
        <v>17</v>
      </c>
      <c r="L2" t="s">
        <v>18</v>
      </c>
      <c r="S2" t="s">
        <v>47</v>
      </c>
      <c r="T2" s="32">
        <f>G1/('Parking Capacity'!G1-'Parking Capacity'!C47)</f>
        <v>0.59509202453987731</v>
      </c>
    </row>
    <row r="3" spans="1:23" ht="43.5" x14ac:dyDescent="0.35">
      <c r="A3" s="6"/>
      <c r="C3" s="8" t="s">
        <v>1</v>
      </c>
      <c r="D3" s="5" t="s">
        <v>14</v>
      </c>
      <c r="E3" s="8" t="s">
        <v>2</v>
      </c>
      <c r="F3" s="2"/>
      <c r="G3" s="8" t="s">
        <v>1</v>
      </c>
      <c r="H3" s="5" t="s">
        <v>15</v>
      </c>
      <c r="I3" s="8" t="s">
        <v>2</v>
      </c>
      <c r="N3" s="6"/>
      <c r="P3" s="8" t="s">
        <v>1</v>
      </c>
      <c r="Q3" s="5" t="s">
        <v>14</v>
      </c>
      <c r="R3" s="8" t="s">
        <v>2</v>
      </c>
      <c r="S3" s="2"/>
      <c r="T3" s="8" t="s">
        <v>1</v>
      </c>
      <c r="U3" s="5" t="s">
        <v>15</v>
      </c>
      <c r="V3" s="8" t="s">
        <v>2</v>
      </c>
    </row>
    <row r="4" spans="1:23" x14ac:dyDescent="0.35">
      <c r="A4" s="6"/>
      <c r="B4" s="19"/>
      <c r="C4" s="17">
        <v>2</v>
      </c>
      <c r="D4" s="15"/>
      <c r="E4" s="17">
        <v>2</v>
      </c>
      <c r="F4" s="19"/>
      <c r="G4" s="17">
        <v>3</v>
      </c>
      <c r="H4" s="15"/>
      <c r="I4" s="17">
        <v>9</v>
      </c>
      <c r="J4" s="19"/>
      <c r="N4" s="6"/>
      <c r="O4" s="12"/>
      <c r="P4" s="25">
        <f>C4/'Parking Capacity'!C4</f>
        <v>1</v>
      </c>
      <c r="Q4" s="10"/>
      <c r="R4" s="25">
        <f>E4/'Parking Capacity'!E4</f>
        <v>0.4</v>
      </c>
      <c r="S4" s="12"/>
      <c r="T4" s="25">
        <f>G4/'Parking Capacity'!G4</f>
        <v>1</v>
      </c>
      <c r="U4" s="10"/>
      <c r="V4" s="25">
        <f>I4/'Parking Capacity'!I4</f>
        <v>1.125</v>
      </c>
      <c r="W4" s="12"/>
    </row>
    <row r="5" spans="1:23" x14ac:dyDescent="0.35">
      <c r="A5" s="6" t="s">
        <v>3</v>
      </c>
      <c r="B5" s="28"/>
      <c r="C5" s="19"/>
      <c r="D5" s="15"/>
      <c r="E5" s="19"/>
      <c r="F5" s="28"/>
      <c r="G5" s="19"/>
      <c r="H5" s="15"/>
      <c r="I5" s="19"/>
      <c r="J5" s="28"/>
      <c r="N5" s="6" t="s">
        <v>3</v>
      </c>
      <c r="O5" s="28" t="s">
        <v>36</v>
      </c>
      <c r="P5" s="12"/>
      <c r="Q5" s="10"/>
      <c r="R5" s="12"/>
      <c r="S5" s="28" t="s">
        <v>36</v>
      </c>
      <c r="T5" s="12"/>
      <c r="U5" s="10"/>
      <c r="V5" s="12"/>
      <c r="W5" s="28" t="s">
        <v>36</v>
      </c>
    </row>
    <row r="6" spans="1:23" x14ac:dyDescent="0.35">
      <c r="A6" s="7"/>
      <c r="B6" s="15"/>
      <c r="C6" s="15"/>
      <c r="D6" s="15"/>
      <c r="E6" s="15"/>
      <c r="F6" s="16" t="s">
        <v>0</v>
      </c>
      <c r="G6" s="15"/>
      <c r="H6" s="15"/>
      <c r="I6" s="15"/>
      <c r="J6" s="15"/>
      <c r="N6" s="7"/>
      <c r="O6" s="10"/>
      <c r="P6" s="10"/>
      <c r="Q6" s="10"/>
      <c r="R6" s="10"/>
      <c r="S6" s="11" t="s">
        <v>0</v>
      </c>
      <c r="T6" s="10"/>
      <c r="U6" s="10"/>
      <c r="V6" s="10"/>
      <c r="W6" s="10"/>
    </row>
    <row r="7" spans="1:23" x14ac:dyDescent="0.35">
      <c r="A7" s="6" t="s">
        <v>4</v>
      </c>
      <c r="B7" s="17">
        <v>0</v>
      </c>
      <c r="C7" s="19"/>
      <c r="D7" s="15"/>
      <c r="E7" s="19"/>
      <c r="F7" s="17">
        <v>0</v>
      </c>
      <c r="G7" s="19"/>
      <c r="H7" s="15"/>
      <c r="I7" s="19"/>
      <c r="J7" s="17">
        <v>0</v>
      </c>
      <c r="N7" s="6" t="s">
        <v>4</v>
      </c>
      <c r="O7" s="25">
        <f>B7/'Parking Capacity'!B7</f>
        <v>0</v>
      </c>
      <c r="P7" s="12"/>
      <c r="Q7" s="10"/>
      <c r="R7" s="12"/>
      <c r="S7" s="25">
        <f>F7/'Parking Capacity'!F7</f>
        <v>0</v>
      </c>
      <c r="T7" s="12"/>
      <c r="U7" s="10"/>
      <c r="V7" s="12"/>
      <c r="W7" s="25">
        <f>J7/'Parking Capacity'!J7</f>
        <v>0</v>
      </c>
    </row>
    <row r="8" spans="1:23" x14ac:dyDescent="0.35">
      <c r="A8" s="6"/>
      <c r="B8" s="19"/>
      <c r="C8" s="52">
        <v>0</v>
      </c>
      <c r="D8" s="15"/>
      <c r="E8" s="52">
        <v>0</v>
      </c>
      <c r="F8" s="19"/>
      <c r="G8" s="52">
        <v>3</v>
      </c>
      <c r="H8" s="15"/>
      <c r="I8" s="52">
        <v>1</v>
      </c>
      <c r="J8" s="19"/>
      <c r="N8" s="6"/>
      <c r="O8" s="12"/>
      <c r="P8" s="57">
        <f>C8/'Parking Capacity'!C8:C9</f>
        <v>0</v>
      </c>
      <c r="Q8" s="10"/>
      <c r="R8" s="57">
        <f>E8/'Parking Capacity'!E8:E9</f>
        <v>0</v>
      </c>
      <c r="S8" s="12"/>
      <c r="T8" s="57">
        <f>G8/'Parking Capacity'!G8:G9</f>
        <v>0.3</v>
      </c>
      <c r="U8" s="10"/>
      <c r="V8" s="57">
        <f>I8/'Parking Capacity'!I8</f>
        <v>0.33333333333333331</v>
      </c>
      <c r="W8" s="12"/>
    </row>
    <row r="9" spans="1:23" x14ac:dyDescent="0.35">
      <c r="A9" s="6"/>
      <c r="B9" s="19"/>
      <c r="C9" s="52"/>
      <c r="D9" s="15"/>
      <c r="E9" s="52"/>
      <c r="F9" s="19"/>
      <c r="G9" s="52"/>
      <c r="H9" s="15"/>
      <c r="I9" s="52"/>
      <c r="J9" s="19"/>
      <c r="N9" s="6"/>
      <c r="O9" s="12"/>
      <c r="P9" s="57"/>
      <c r="Q9" s="10"/>
      <c r="R9" s="57"/>
      <c r="S9" s="12"/>
      <c r="T9" s="57"/>
      <c r="U9" s="10"/>
      <c r="V9" s="57"/>
      <c r="W9" s="12"/>
    </row>
    <row r="10" spans="1:23" x14ac:dyDescent="0.35">
      <c r="A10" s="6"/>
      <c r="B10" s="19"/>
      <c r="C10" s="52"/>
      <c r="D10" s="15"/>
      <c r="E10" s="19"/>
      <c r="F10" s="28"/>
      <c r="G10" s="19"/>
      <c r="H10" s="15"/>
      <c r="I10" s="19"/>
      <c r="J10" s="28"/>
      <c r="O10" s="12"/>
      <c r="P10" s="57"/>
      <c r="Q10" s="10"/>
      <c r="R10" s="12"/>
      <c r="S10" s="28" t="s">
        <v>36</v>
      </c>
      <c r="T10" s="12"/>
      <c r="U10" s="10"/>
      <c r="V10" s="12"/>
      <c r="W10" s="28" t="s">
        <v>36</v>
      </c>
    </row>
    <row r="11" spans="1:23" x14ac:dyDescent="0.35">
      <c r="A11" s="6" t="s">
        <v>3</v>
      </c>
      <c r="B11" s="17">
        <v>4</v>
      </c>
      <c r="C11" s="19"/>
      <c r="D11" s="15"/>
      <c r="E11" s="15"/>
      <c r="F11" s="16" t="s">
        <v>5</v>
      </c>
      <c r="G11" s="15"/>
      <c r="H11" s="15"/>
      <c r="I11" s="15"/>
      <c r="J11" s="15"/>
      <c r="N11" s="6" t="s">
        <v>3</v>
      </c>
      <c r="O11" s="25">
        <f>B11/'Parking Capacity'!B11</f>
        <v>0.44444444444444442</v>
      </c>
      <c r="P11" s="12"/>
      <c r="Q11" s="10"/>
      <c r="R11" s="10"/>
      <c r="S11" s="11" t="s">
        <v>5</v>
      </c>
      <c r="T11" s="10"/>
      <c r="U11" s="10"/>
      <c r="V11" s="10"/>
      <c r="W11" s="10"/>
    </row>
    <row r="12" spans="1:23" x14ac:dyDescent="0.35">
      <c r="A12" s="7"/>
      <c r="B12" s="15"/>
      <c r="C12" s="15"/>
      <c r="D12" s="15"/>
      <c r="E12" s="19"/>
      <c r="F12" s="17">
        <v>0</v>
      </c>
      <c r="G12" s="19"/>
      <c r="H12" s="15"/>
      <c r="I12" s="19"/>
      <c r="J12" s="17">
        <v>0</v>
      </c>
      <c r="N12" s="7"/>
      <c r="O12" s="10"/>
      <c r="P12" s="10"/>
      <c r="Q12" s="10"/>
      <c r="R12" s="12"/>
      <c r="S12" s="25">
        <f>F12/'Parking Capacity'!F12</f>
        <v>0</v>
      </c>
      <c r="T12" s="12"/>
      <c r="U12" s="10"/>
      <c r="V12" s="12"/>
      <c r="W12" s="25">
        <f>J12/'Parking Capacity'!J12</f>
        <v>0</v>
      </c>
    </row>
    <row r="13" spans="1:23" x14ac:dyDescent="0.35">
      <c r="A13" s="6" t="s">
        <v>4</v>
      </c>
      <c r="B13" s="17">
        <v>7</v>
      </c>
      <c r="C13" s="19"/>
      <c r="D13" s="15"/>
      <c r="E13" s="36">
        <v>0</v>
      </c>
      <c r="F13" s="19"/>
      <c r="G13" s="17">
        <v>1</v>
      </c>
      <c r="H13" s="15"/>
      <c r="I13" s="17">
        <v>0</v>
      </c>
      <c r="J13" s="19"/>
      <c r="N13" s="6" t="s">
        <v>4</v>
      </c>
      <c r="O13" s="25">
        <f>B13/'Parking Capacity'!B13</f>
        <v>0.875</v>
      </c>
      <c r="P13" s="12"/>
      <c r="Q13" s="10"/>
      <c r="R13" s="25" t="e">
        <f>E13/'Parking Capacity'!E13</f>
        <v>#DIV/0!</v>
      </c>
      <c r="S13" s="12"/>
      <c r="T13" s="25">
        <f>G13/'Parking Capacity'!G13</f>
        <v>0.14285714285714285</v>
      </c>
      <c r="U13" s="10"/>
      <c r="V13" s="27">
        <f>I13/'Parking Capacity'!I13</f>
        <v>0</v>
      </c>
      <c r="W13" s="12"/>
    </row>
    <row r="14" spans="1:23" x14ac:dyDescent="0.35">
      <c r="A14" s="6" t="s">
        <v>3</v>
      </c>
      <c r="B14" s="19"/>
      <c r="C14" s="52">
        <v>9</v>
      </c>
      <c r="D14" s="15"/>
      <c r="E14" s="19"/>
      <c r="F14" s="17">
        <v>2</v>
      </c>
      <c r="G14" s="19"/>
      <c r="H14" s="15"/>
      <c r="I14" s="19"/>
      <c r="J14" s="17">
        <v>3</v>
      </c>
      <c r="N14" s="6" t="s">
        <v>3</v>
      </c>
      <c r="O14" s="12"/>
      <c r="P14" s="57">
        <f>C14:C17/'Parking Capacity'!C14:C17</f>
        <v>0.9</v>
      </c>
      <c r="Q14" s="10"/>
      <c r="R14" s="12"/>
      <c r="S14" s="25">
        <f>F14/'Parking Capacity'!F14</f>
        <v>0.25</v>
      </c>
      <c r="T14" s="12"/>
      <c r="U14" s="10"/>
      <c r="V14" s="12"/>
      <c r="W14" s="25">
        <f>J14/'Parking Capacity'!J14</f>
        <v>0.3</v>
      </c>
    </row>
    <row r="15" spans="1:23" x14ac:dyDescent="0.35">
      <c r="A15" s="6"/>
      <c r="B15" s="19"/>
      <c r="C15" s="52"/>
      <c r="D15" s="15"/>
      <c r="E15" s="15"/>
      <c r="F15" s="16" t="s">
        <v>6</v>
      </c>
      <c r="G15" s="15"/>
      <c r="H15" s="15"/>
      <c r="I15" s="15"/>
      <c r="J15" s="15"/>
      <c r="N15" s="6"/>
      <c r="O15" s="12"/>
      <c r="P15" s="57"/>
      <c r="Q15" s="10"/>
      <c r="R15" s="10"/>
      <c r="S15" s="11" t="s">
        <v>6</v>
      </c>
      <c r="T15" s="10"/>
      <c r="U15" s="10"/>
      <c r="V15" s="10"/>
      <c r="W15" s="10"/>
    </row>
    <row r="16" spans="1:23" x14ac:dyDescent="0.35">
      <c r="A16" s="6" t="s">
        <v>4</v>
      </c>
      <c r="B16" s="19"/>
      <c r="C16" s="52"/>
      <c r="D16" s="15"/>
      <c r="E16" s="19"/>
      <c r="F16" s="17">
        <v>3</v>
      </c>
      <c r="G16" s="19"/>
      <c r="H16" s="15"/>
      <c r="I16" s="19"/>
      <c r="J16" s="28"/>
      <c r="N16" s="6" t="s">
        <v>4</v>
      </c>
      <c r="O16" s="12"/>
      <c r="P16" s="57"/>
      <c r="Q16" s="10"/>
      <c r="R16" s="12"/>
      <c r="S16" s="25">
        <f>F16/'Parking Capacity'!F16</f>
        <v>0.42857142857142855</v>
      </c>
      <c r="T16" s="12"/>
      <c r="U16" s="10"/>
      <c r="V16" s="12"/>
      <c r="W16" s="28" t="s">
        <v>36</v>
      </c>
    </row>
    <row r="17" spans="1:23" x14ac:dyDescent="0.35">
      <c r="A17" s="6"/>
      <c r="B17" s="19"/>
      <c r="C17" s="52"/>
      <c r="D17" s="15"/>
      <c r="E17" s="17">
        <v>8</v>
      </c>
      <c r="F17" s="19"/>
      <c r="G17" s="17">
        <v>0</v>
      </c>
      <c r="H17" s="15"/>
      <c r="I17" s="17">
        <v>0</v>
      </c>
      <c r="J17" s="19"/>
      <c r="N17" s="6"/>
      <c r="O17" s="12"/>
      <c r="P17" s="57"/>
      <c r="Q17" s="10"/>
      <c r="R17" s="25">
        <f>E17/'Parking Capacity'!E17</f>
        <v>1.1428571428571428</v>
      </c>
      <c r="S17" s="12"/>
      <c r="T17" s="25">
        <f>G17/'Parking Capacity'!G17</f>
        <v>0</v>
      </c>
      <c r="U17" s="10"/>
      <c r="V17" s="25">
        <f>I17/'Parking Capacity'!I17</f>
        <v>0</v>
      </c>
      <c r="W17" s="12"/>
    </row>
    <row r="18" spans="1:23" x14ac:dyDescent="0.35">
      <c r="A18" s="6" t="s">
        <v>3</v>
      </c>
      <c r="B18" s="17">
        <v>6</v>
      </c>
      <c r="C18" s="19"/>
      <c r="D18" s="15"/>
      <c r="E18" s="19"/>
      <c r="F18" s="17">
        <v>3</v>
      </c>
      <c r="G18" s="19"/>
      <c r="H18" s="15"/>
      <c r="I18" s="19"/>
      <c r="J18" s="17">
        <v>1</v>
      </c>
      <c r="N18" s="6" t="s">
        <v>3</v>
      </c>
      <c r="O18" s="25">
        <f>B18/'Parking Capacity'!B18</f>
        <v>1.2</v>
      </c>
      <c r="P18" s="12"/>
      <c r="Q18" s="10"/>
      <c r="R18" s="12"/>
      <c r="S18" s="25">
        <f>F18/'Parking Capacity'!F18</f>
        <v>0.42857142857142855</v>
      </c>
      <c r="T18" s="12"/>
      <c r="U18" s="10"/>
      <c r="V18" s="12"/>
      <c r="W18" s="25">
        <f>J18/'Parking Capacity'!J18</f>
        <v>0.33333333333333331</v>
      </c>
    </row>
    <row r="19" spans="1:23" x14ac:dyDescent="0.35">
      <c r="A19" s="7"/>
      <c r="B19" s="15"/>
      <c r="C19" s="15"/>
      <c r="D19" s="15"/>
      <c r="E19" s="15"/>
      <c r="F19" s="16" t="s">
        <v>7</v>
      </c>
      <c r="G19" s="15"/>
      <c r="H19" s="15"/>
      <c r="I19" s="15"/>
      <c r="J19" s="15"/>
      <c r="N19" s="7"/>
      <c r="O19" s="10"/>
      <c r="P19" s="10"/>
      <c r="Q19" s="10"/>
      <c r="R19" s="10"/>
      <c r="S19" s="11" t="s">
        <v>7</v>
      </c>
      <c r="T19" s="10"/>
      <c r="U19" s="10"/>
      <c r="V19" s="10"/>
      <c r="W19" s="10"/>
    </row>
    <row r="20" spans="1:23" x14ac:dyDescent="0.35">
      <c r="A20" s="6" t="s">
        <v>4</v>
      </c>
      <c r="B20" s="17">
        <v>9</v>
      </c>
      <c r="C20" s="19"/>
      <c r="D20" s="15"/>
      <c r="E20" s="19"/>
      <c r="F20" s="17">
        <v>4</v>
      </c>
      <c r="G20" s="19"/>
      <c r="H20" s="15"/>
      <c r="I20" s="19"/>
      <c r="J20" s="17">
        <v>3</v>
      </c>
      <c r="N20" s="6" t="s">
        <v>4</v>
      </c>
      <c r="O20" s="25">
        <f>B20/'Parking Capacity'!B20</f>
        <v>1.125</v>
      </c>
      <c r="P20" s="12"/>
      <c r="Q20" s="10"/>
      <c r="R20" s="12"/>
      <c r="S20" s="25">
        <f>F20/'Parking Capacity'!F20</f>
        <v>0.5714285714285714</v>
      </c>
      <c r="T20" s="12"/>
      <c r="U20" s="10"/>
      <c r="V20" s="12"/>
      <c r="W20" s="25">
        <f>J20/'Parking Capacity'!J20</f>
        <v>0.5</v>
      </c>
    </row>
    <row r="21" spans="1:23" x14ac:dyDescent="0.35">
      <c r="A21" s="6"/>
      <c r="B21" s="19"/>
      <c r="C21" s="17">
        <v>3</v>
      </c>
      <c r="D21" s="15"/>
      <c r="E21" s="17">
        <v>3</v>
      </c>
      <c r="F21" s="19"/>
      <c r="G21" s="17">
        <v>0</v>
      </c>
      <c r="H21" s="15"/>
      <c r="I21" s="17">
        <v>1</v>
      </c>
      <c r="J21" s="19"/>
      <c r="N21" s="6"/>
      <c r="O21" s="12"/>
      <c r="P21" s="25">
        <f>C21/'Parking Capacity'!C21</f>
        <v>0.375</v>
      </c>
      <c r="Q21" s="10"/>
      <c r="R21" s="25">
        <f>E21/'Parking Capacity'!E21</f>
        <v>0.3</v>
      </c>
      <c r="S21" s="12"/>
      <c r="T21" s="25">
        <f>G21/'Parking Capacity'!G21</f>
        <v>0</v>
      </c>
      <c r="U21" s="10"/>
      <c r="V21" s="25">
        <f>I21/'Parking Capacity'!I21</f>
        <v>0.16666666666666666</v>
      </c>
      <c r="W21" s="12"/>
    </row>
    <row r="22" spans="1:23" x14ac:dyDescent="0.35">
      <c r="A22" s="6" t="s">
        <v>3</v>
      </c>
      <c r="B22" s="17">
        <v>6</v>
      </c>
      <c r="C22" s="19"/>
      <c r="D22" s="15"/>
      <c r="E22" s="19"/>
      <c r="F22" s="17">
        <v>3</v>
      </c>
      <c r="G22" s="19"/>
      <c r="H22" s="15"/>
      <c r="I22" s="19"/>
      <c r="J22" s="17">
        <v>6</v>
      </c>
      <c r="N22" s="6" t="s">
        <v>3</v>
      </c>
      <c r="O22" s="25">
        <f>B22/'Parking Capacity'!B22</f>
        <v>1.5</v>
      </c>
      <c r="P22" s="12"/>
      <c r="Q22" s="10"/>
      <c r="R22" s="12"/>
      <c r="S22" s="25">
        <f>F22/'Parking Capacity'!F22</f>
        <v>0.27272727272727271</v>
      </c>
      <c r="T22" s="12"/>
      <c r="U22" s="10"/>
      <c r="V22" s="12"/>
      <c r="W22" s="25">
        <f>J22/'Parking Capacity'!J22</f>
        <v>0.66666666666666663</v>
      </c>
    </row>
    <row r="23" spans="1:23" x14ac:dyDescent="0.35">
      <c r="A23" s="7"/>
      <c r="B23" s="15"/>
      <c r="C23" s="15"/>
      <c r="D23" s="15"/>
      <c r="E23" s="15"/>
      <c r="F23" s="16" t="s">
        <v>8</v>
      </c>
      <c r="G23" s="15"/>
      <c r="H23" s="15"/>
      <c r="I23" s="15"/>
      <c r="J23" s="15"/>
      <c r="N23" s="7"/>
      <c r="O23" s="10"/>
      <c r="P23" s="10"/>
      <c r="Q23" s="10"/>
      <c r="R23" s="10"/>
      <c r="S23" s="11" t="s">
        <v>8</v>
      </c>
      <c r="T23" s="10"/>
      <c r="U23" s="10"/>
      <c r="V23" s="10"/>
      <c r="W23" s="10"/>
    </row>
    <row r="24" spans="1:23" x14ac:dyDescent="0.35">
      <c r="A24" s="6" t="s">
        <v>4</v>
      </c>
      <c r="B24" s="17">
        <v>4</v>
      </c>
      <c r="C24" s="19"/>
      <c r="D24" s="15"/>
      <c r="E24" s="19"/>
      <c r="F24" s="17">
        <v>3</v>
      </c>
      <c r="G24" s="19"/>
      <c r="H24" s="15"/>
      <c r="I24" s="19"/>
      <c r="J24" s="17">
        <v>4</v>
      </c>
      <c r="N24" s="6" t="s">
        <v>4</v>
      </c>
      <c r="O24" s="25">
        <f>B24/'Parking Capacity'!B24</f>
        <v>0.66666666666666663</v>
      </c>
      <c r="P24" s="12"/>
      <c r="Q24" s="10"/>
      <c r="R24" s="12"/>
      <c r="S24" s="25">
        <f>F24/'Parking Capacity'!F24</f>
        <v>0.375</v>
      </c>
      <c r="T24" s="12"/>
      <c r="U24" s="10"/>
      <c r="V24" s="12"/>
      <c r="W24" s="25">
        <f>J24/'Parking Capacity'!J24</f>
        <v>1</v>
      </c>
    </row>
    <row r="25" spans="1:23" x14ac:dyDescent="0.35">
      <c r="A25" s="6"/>
      <c r="B25" s="19"/>
      <c r="C25" s="17">
        <v>1</v>
      </c>
      <c r="D25" s="15"/>
      <c r="E25" s="17">
        <v>2</v>
      </c>
      <c r="F25" s="19"/>
      <c r="G25" s="17">
        <v>0</v>
      </c>
      <c r="H25" s="15"/>
      <c r="I25" s="17">
        <v>0</v>
      </c>
      <c r="J25" s="19"/>
      <c r="N25" s="6"/>
      <c r="O25" s="12"/>
      <c r="P25" s="25">
        <f>C25/'Parking Capacity'!C25</f>
        <v>0.16666666666666666</v>
      </c>
      <c r="Q25" s="10"/>
      <c r="R25" s="25">
        <f>E25/'Parking Capacity'!E25</f>
        <v>0.33333333333333331</v>
      </c>
      <c r="S25" s="12"/>
      <c r="T25" s="25">
        <f>G25/'Parking Capacity'!G25</f>
        <v>0</v>
      </c>
      <c r="U25" s="10"/>
      <c r="V25" s="25">
        <f>I25/'Parking Capacity'!I25</f>
        <v>0</v>
      </c>
      <c r="W25" s="12"/>
    </row>
    <row r="26" spans="1:23" x14ac:dyDescent="0.35">
      <c r="A26" s="6" t="s">
        <v>3</v>
      </c>
      <c r="B26" s="28"/>
      <c r="C26" s="19"/>
      <c r="D26" s="15"/>
      <c r="E26" s="19"/>
      <c r="F26" s="17">
        <v>1</v>
      </c>
      <c r="G26" s="19"/>
      <c r="H26" s="15"/>
      <c r="I26" s="19"/>
      <c r="J26" s="17">
        <v>2</v>
      </c>
      <c r="N26" s="6" t="s">
        <v>3</v>
      </c>
      <c r="O26" s="28" t="s">
        <v>36</v>
      </c>
      <c r="P26" s="12"/>
      <c r="Q26" s="10"/>
      <c r="R26" s="12"/>
      <c r="S26" s="25">
        <f>F26/'Parking Capacity'!F26</f>
        <v>0.1</v>
      </c>
      <c r="T26" s="12"/>
      <c r="U26" s="10"/>
      <c r="V26" s="12"/>
      <c r="W26" s="25">
        <f>J26/'Parking Capacity'!J26</f>
        <v>0.4</v>
      </c>
    </row>
    <row r="27" spans="1:23" x14ac:dyDescent="0.35">
      <c r="A27" s="7"/>
      <c r="B27" s="15"/>
      <c r="C27" s="15"/>
      <c r="D27" s="15"/>
      <c r="E27" s="15"/>
      <c r="F27" s="16" t="s">
        <v>9</v>
      </c>
      <c r="G27" s="15"/>
      <c r="H27" s="15"/>
      <c r="I27" s="15"/>
      <c r="J27" s="15"/>
      <c r="N27" s="7"/>
      <c r="O27" s="10"/>
      <c r="P27" s="10"/>
      <c r="Q27" s="10"/>
      <c r="R27" s="10"/>
      <c r="S27" s="11" t="s">
        <v>9</v>
      </c>
      <c r="T27" s="10"/>
      <c r="U27" s="10"/>
      <c r="V27" s="10"/>
      <c r="W27" s="10"/>
    </row>
    <row r="28" spans="1:23" x14ac:dyDescent="0.35">
      <c r="A28" s="6" t="s">
        <v>4</v>
      </c>
      <c r="B28" s="28"/>
      <c r="C28" s="19"/>
      <c r="D28" s="15"/>
      <c r="E28" s="19"/>
      <c r="F28" s="17">
        <v>0</v>
      </c>
      <c r="G28" s="19"/>
      <c r="H28" s="15"/>
      <c r="I28" s="19"/>
      <c r="J28" s="17">
        <v>2</v>
      </c>
      <c r="N28" s="6" t="s">
        <v>4</v>
      </c>
      <c r="O28" s="28" t="s">
        <v>38</v>
      </c>
      <c r="P28" s="12"/>
      <c r="Q28" s="10"/>
      <c r="R28" s="12"/>
      <c r="S28" s="25">
        <f>F28/'Parking Capacity'!F28</f>
        <v>0</v>
      </c>
      <c r="T28" s="12"/>
      <c r="U28" s="10"/>
      <c r="V28" s="12"/>
      <c r="W28" s="25">
        <f>J28/'Parking Capacity'!J28</f>
        <v>0.4</v>
      </c>
    </row>
    <row r="29" spans="1:23" x14ac:dyDescent="0.35">
      <c r="A29" s="6"/>
      <c r="B29" s="19"/>
      <c r="C29" s="36"/>
      <c r="D29" s="15"/>
      <c r="E29" s="17">
        <v>1</v>
      </c>
      <c r="F29" s="19"/>
      <c r="G29" s="17">
        <v>0</v>
      </c>
      <c r="H29" s="15"/>
      <c r="I29" s="28"/>
      <c r="J29" s="19"/>
      <c r="N29" s="6"/>
      <c r="O29" s="12"/>
      <c r="P29" s="28" t="s">
        <v>38</v>
      </c>
      <c r="Q29" s="10"/>
      <c r="R29" s="25">
        <f>E29/'Parking Capacity'!E29</f>
        <v>0.5</v>
      </c>
      <c r="S29" s="12"/>
      <c r="T29" s="25">
        <f>G29/'Parking Capacity'!G29</f>
        <v>0</v>
      </c>
      <c r="U29" s="10"/>
      <c r="V29" s="29" t="s">
        <v>36</v>
      </c>
      <c r="W29" s="12"/>
    </row>
    <row r="30" spans="1:23" x14ac:dyDescent="0.35">
      <c r="A30" s="6" t="s">
        <v>3</v>
      </c>
      <c r="B30" s="28"/>
      <c r="C30" s="19"/>
      <c r="D30" s="15"/>
      <c r="E30" s="19"/>
      <c r="F30" s="28"/>
      <c r="G30" s="19"/>
      <c r="H30" s="15"/>
      <c r="I30" s="19"/>
      <c r="J30" s="28"/>
      <c r="N30" s="6" t="s">
        <v>3</v>
      </c>
      <c r="O30" s="29" t="s">
        <v>36</v>
      </c>
      <c r="P30" s="12"/>
      <c r="Q30" s="10"/>
      <c r="R30" s="12"/>
      <c r="S30" s="29" t="s">
        <v>36</v>
      </c>
      <c r="T30" s="12"/>
      <c r="U30" s="10"/>
      <c r="V30" s="12"/>
      <c r="W30" s="29" t="s">
        <v>36</v>
      </c>
    </row>
    <row r="31" spans="1:23" x14ac:dyDescent="0.35">
      <c r="A31" s="7"/>
      <c r="B31" s="15"/>
      <c r="C31" s="15"/>
      <c r="D31" s="15"/>
      <c r="E31" s="15"/>
      <c r="F31" s="16" t="s">
        <v>10</v>
      </c>
      <c r="G31" s="15"/>
      <c r="H31" s="15"/>
      <c r="I31" s="15"/>
      <c r="J31" s="15"/>
      <c r="N31" s="7"/>
      <c r="O31" s="10"/>
      <c r="P31" s="10"/>
      <c r="Q31" s="10"/>
      <c r="R31" s="10"/>
      <c r="S31" s="11" t="s">
        <v>10</v>
      </c>
      <c r="T31" s="10"/>
      <c r="U31" s="10"/>
      <c r="V31" s="10"/>
      <c r="W31" s="10"/>
    </row>
    <row r="32" spans="1:23" x14ac:dyDescent="0.35">
      <c r="A32" s="6" t="s">
        <v>4</v>
      </c>
      <c r="B32" s="28"/>
      <c r="C32" s="19"/>
      <c r="D32" s="15"/>
      <c r="E32" s="19"/>
      <c r="F32" s="28"/>
      <c r="G32" s="19"/>
      <c r="H32" s="15"/>
      <c r="I32" s="19"/>
      <c r="J32" s="28"/>
      <c r="N32" s="6" t="s">
        <v>4</v>
      </c>
      <c r="O32" s="29" t="s">
        <v>36</v>
      </c>
      <c r="P32" s="12"/>
      <c r="Q32" s="10"/>
      <c r="R32" s="12"/>
      <c r="S32" s="29" t="s">
        <v>36</v>
      </c>
      <c r="T32" s="12"/>
      <c r="U32" s="10"/>
      <c r="V32" s="12"/>
      <c r="W32" s="29" t="s">
        <v>36</v>
      </c>
    </row>
    <row r="33" spans="1:23" x14ac:dyDescent="0.35">
      <c r="A33" s="6"/>
      <c r="B33" s="53"/>
      <c r="C33" s="52">
        <v>5</v>
      </c>
      <c r="D33" s="15"/>
      <c r="E33" s="52">
        <v>8</v>
      </c>
      <c r="F33" s="53"/>
      <c r="G33" s="56"/>
      <c r="H33" s="15"/>
      <c r="I33" s="17">
        <v>2</v>
      </c>
      <c r="J33" s="19"/>
      <c r="N33" s="6"/>
      <c r="O33" s="58"/>
      <c r="P33" s="57">
        <f>C33/'Parking Capacity'!C33:C37</f>
        <v>0.27777777777777779</v>
      </c>
      <c r="Q33" s="10"/>
      <c r="R33" s="57">
        <f>E33/'Parking Capacity'!E33:E41</f>
        <v>0.33333333333333331</v>
      </c>
      <c r="S33" s="58"/>
      <c r="T33" s="59" t="s">
        <v>36</v>
      </c>
      <c r="U33" s="10"/>
      <c r="V33" s="25">
        <f>I33/'Parking Capacity'!I33</f>
        <v>0.66666666666666663</v>
      </c>
      <c r="W33" s="12"/>
    </row>
    <row r="34" spans="1:23" x14ac:dyDescent="0.35">
      <c r="A34" s="6" t="s">
        <v>3</v>
      </c>
      <c r="B34" s="53"/>
      <c r="C34" s="52"/>
      <c r="D34" s="15"/>
      <c r="E34" s="52"/>
      <c r="F34" s="53"/>
      <c r="G34" s="56"/>
      <c r="H34" s="15"/>
      <c r="I34" s="19"/>
      <c r="J34" s="17">
        <v>1</v>
      </c>
      <c r="N34" s="6" t="s">
        <v>3</v>
      </c>
      <c r="O34" s="58"/>
      <c r="P34" s="57"/>
      <c r="Q34" s="10"/>
      <c r="R34" s="57"/>
      <c r="S34" s="58"/>
      <c r="T34" s="59"/>
      <c r="U34" s="10"/>
      <c r="V34" s="12"/>
      <c r="W34" s="25">
        <f>J34/'Parking Capacity'!J34</f>
        <v>0.125</v>
      </c>
    </row>
    <row r="35" spans="1:23" x14ac:dyDescent="0.35">
      <c r="A35" s="7"/>
      <c r="B35" s="53"/>
      <c r="C35" s="52"/>
      <c r="D35" s="15"/>
      <c r="E35" s="52"/>
      <c r="F35" s="53"/>
      <c r="G35" s="56"/>
      <c r="H35" s="15"/>
      <c r="I35" s="16" t="s">
        <v>11</v>
      </c>
      <c r="J35" s="15"/>
      <c r="N35" s="7"/>
      <c r="O35" s="58"/>
      <c r="P35" s="57"/>
      <c r="Q35" s="10"/>
      <c r="R35" s="57"/>
      <c r="S35" s="58"/>
      <c r="T35" s="59"/>
      <c r="U35" s="10"/>
      <c r="V35" s="11" t="s">
        <v>11</v>
      </c>
      <c r="W35" s="10"/>
    </row>
    <row r="36" spans="1:23" x14ac:dyDescent="0.35">
      <c r="A36" s="6" t="s">
        <v>4</v>
      </c>
      <c r="B36" s="53"/>
      <c r="C36" s="52"/>
      <c r="D36" s="15"/>
      <c r="E36" s="52"/>
      <c r="F36" s="53"/>
      <c r="G36" s="56"/>
      <c r="H36" s="15"/>
      <c r="I36" s="19"/>
      <c r="J36" s="17">
        <v>4</v>
      </c>
      <c r="N36" s="6" t="s">
        <v>4</v>
      </c>
      <c r="O36" s="58"/>
      <c r="P36" s="57"/>
      <c r="Q36" s="10"/>
      <c r="R36" s="57"/>
      <c r="S36" s="58"/>
      <c r="T36" s="59"/>
      <c r="U36" s="10"/>
      <c r="V36" s="12"/>
      <c r="W36" s="25">
        <f>J36/'Parking Capacity'!J36</f>
        <v>0.4</v>
      </c>
    </row>
    <row r="37" spans="1:23" x14ac:dyDescent="0.35">
      <c r="A37" s="6"/>
      <c r="B37" s="53"/>
      <c r="C37" s="52"/>
      <c r="D37" s="15"/>
      <c r="E37" s="52"/>
      <c r="F37" s="53"/>
      <c r="G37" s="56"/>
      <c r="H37" s="15"/>
      <c r="I37" s="17">
        <v>2</v>
      </c>
      <c r="J37" s="19"/>
      <c r="N37" s="6"/>
      <c r="O37" s="58"/>
      <c r="P37" s="57"/>
      <c r="Q37" s="10"/>
      <c r="R37" s="57"/>
      <c r="S37" s="58"/>
      <c r="T37" s="59"/>
      <c r="U37" s="10"/>
      <c r="V37" s="25">
        <f>I37/'Parking Capacity'!I37</f>
        <v>0.5</v>
      </c>
      <c r="W37" s="12"/>
    </row>
    <row r="38" spans="1:23" x14ac:dyDescent="0.35">
      <c r="A38" s="6" t="s">
        <v>3</v>
      </c>
      <c r="B38" s="28">
        <v>1</v>
      </c>
      <c r="C38" s="19"/>
      <c r="D38" s="15"/>
      <c r="E38" s="52"/>
      <c r="F38" s="53"/>
      <c r="G38" s="56"/>
      <c r="H38" s="15"/>
      <c r="I38" s="19"/>
      <c r="J38" s="17">
        <v>7</v>
      </c>
      <c r="N38" s="6" t="s">
        <v>3</v>
      </c>
      <c r="O38" s="29">
        <f>B38/'Parking Capacity'!B38</f>
        <v>0.14285714285714285</v>
      </c>
      <c r="P38" s="12"/>
      <c r="Q38" s="10"/>
      <c r="R38" s="57"/>
      <c r="S38" s="58"/>
      <c r="T38" s="59"/>
      <c r="U38" s="10"/>
      <c r="V38" s="12"/>
      <c r="W38" s="25">
        <f>J38/'Parking Capacity'!J38</f>
        <v>0.875</v>
      </c>
    </row>
    <row r="39" spans="1:23" x14ac:dyDescent="0.35">
      <c r="A39" s="7"/>
      <c r="B39" s="16" t="s">
        <v>13</v>
      </c>
      <c r="C39" s="15"/>
      <c r="D39" s="15"/>
      <c r="E39" s="52"/>
      <c r="F39" s="53"/>
      <c r="G39" s="56"/>
      <c r="H39" s="15"/>
      <c r="I39" s="16" t="s">
        <v>13</v>
      </c>
      <c r="J39" s="15"/>
      <c r="N39" s="7"/>
      <c r="O39" s="11" t="s">
        <v>13</v>
      </c>
      <c r="P39" s="10"/>
      <c r="Q39" s="10"/>
      <c r="R39" s="57"/>
      <c r="S39" s="58"/>
      <c r="T39" s="59"/>
      <c r="U39" s="10"/>
      <c r="V39" s="11" t="s">
        <v>13</v>
      </c>
      <c r="W39" s="10"/>
    </row>
    <row r="40" spans="1:23" x14ac:dyDescent="0.35">
      <c r="A40" s="6" t="s">
        <v>4</v>
      </c>
      <c r="B40" s="28">
        <v>2</v>
      </c>
      <c r="C40" s="19"/>
      <c r="D40" s="15"/>
      <c r="E40" s="52"/>
      <c r="F40" s="53"/>
      <c r="G40" s="56"/>
      <c r="H40" s="15"/>
      <c r="I40" s="19"/>
      <c r="J40" s="17">
        <v>5</v>
      </c>
      <c r="N40" s="6" t="s">
        <v>4</v>
      </c>
      <c r="O40" s="29">
        <f>B40/'Parking Capacity'!B40</f>
        <v>0.25</v>
      </c>
      <c r="P40" s="12"/>
      <c r="Q40" s="10"/>
      <c r="R40" s="57"/>
      <c r="S40" s="58"/>
      <c r="T40" s="59"/>
      <c r="U40" s="10"/>
      <c r="V40" s="12"/>
      <c r="W40" s="25">
        <f>J40/'Parking Capacity'!J40</f>
        <v>0.625</v>
      </c>
    </row>
    <row r="41" spans="1:23" x14ac:dyDescent="0.35">
      <c r="A41" s="6"/>
      <c r="B41" s="19"/>
      <c r="C41" s="17">
        <v>3</v>
      </c>
      <c r="D41" s="15"/>
      <c r="E41" s="52"/>
      <c r="F41" s="53"/>
      <c r="G41" s="26">
        <v>2</v>
      </c>
      <c r="H41" s="15"/>
      <c r="I41" s="17">
        <v>7</v>
      </c>
      <c r="J41" s="19"/>
      <c r="N41" s="6"/>
      <c r="O41" s="12"/>
      <c r="P41" s="25">
        <f>C41/'Parking Capacity'!C41</f>
        <v>0.6</v>
      </c>
      <c r="Q41" s="10"/>
      <c r="R41" s="57"/>
      <c r="S41" s="58"/>
      <c r="T41" s="25">
        <f>G41/'Parking Capacity'!G41</f>
        <v>1</v>
      </c>
      <c r="U41" s="10"/>
      <c r="V41" s="25">
        <f>I41/'Parking Capacity'!I41</f>
        <v>1.4</v>
      </c>
      <c r="W41" s="12"/>
    </row>
    <row r="42" spans="1:23" x14ac:dyDescent="0.35">
      <c r="A42" s="6" t="s">
        <v>3</v>
      </c>
      <c r="B42" s="17">
        <v>6</v>
      </c>
      <c r="C42" s="19"/>
      <c r="D42" s="15"/>
      <c r="E42" s="19"/>
      <c r="F42" s="17">
        <v>3</v>
      </c>
      <c r="G42" s="19"/>
      <c r="H42" s="15"/>
      <c r="I42" s="19"/>
      <c r="J42" s="17">
        <v>1</v>
      </c>
      <c r="N42" s="6" t="s">
        <v>3</v>
      </c>
      <c r="O42" s="25">
        <f>B42/'Parking Capacity'!B42</f>
        <v>0.8571428571428571</v>
      </c>
      <c r="P42" s="12"/>
      <c r="Q42" s="10"/>
      <c r="R42" s="12"/>
      <c r="S42" s="25">
        <f>F42/'Parking Capacity'!F42</f>
        <v>0.75</v>
      </c>
      <c r="T42" s="12"/>
      <c r="U42" s="10"/>
      <c r="V42" s="12"/>
      <c r="W42" s="25">
        <f>J42/'Parking Capacity'!J42</f>
        <v>0.33333333333333331</v>
      </c>
    </row>
    <row r="43" spans="1:23" x14ac:dyDescent="0.35">
      <c r="A43" s="7"/>
      <c r="B43" s="15"/>
      <c r="C43" s="15"/>
      <c r="D43" s="15"/>
      <c r="E43" s="15"/>
      <c r="F43" s="16" t="s">
        <v>12</v>
      </c>
      <c r="G43" s="15"/>
      <c r="H43" s="15"/>
      <c r="I43" s="15"/>
      <c r="J43" s="15"/>
      <c r="N43" s="7"/>
      <c r="O43" s="10"/>
      <c r="P43" s="10"/>
      <c r="Q43" s="10"/>
      <c r="R43" s="10"/>
      <c r="S43" s="11" t="s">
        <v>12</v>
      </c>
      <c r="T43" s="10"/>
      <c r="U43" s="10"/>
      <c r="V43" s="10"/>
      <c r="W43" s="10"/>
    </row>
    <row r="44" spans="1:23" x14ac:dyDescent="0.35">
      <c r="A44" s="6" t="s">
        <v>4</v>
      </c>
      <c r="B44" s="17">
        <v>7</v>
      </c>
      <c r="C44" s="19"/>
      <c r="D44" s="17">
        <v>1</v>
      </c>
      <c r="E44" s="19"/>
      <c r="F44" s="17">
        <v>2</v>
      </c>
      <c r="G44" s="19"/>
      <c r="H44" s="15"/>
      <c r="I44" s="19"/>
      <c r="J44" s="28"/>
      <c r="N44" s="6" t="s">
        <v>4</v>
      </c>
      <c r="O44" s="25">
        <f>B44/'Parking Capacity'!B44</f>
        <v>1</v>
      </c>
      <c r="P44" s="12"/>
      <c r="Q44" s="25">
        <f>D44/'Parking Capacity'!D44</f>
        <v>0.5</v>
      </c>
      <c r="R44" s="12"/>
      <c r="S44" s="25">
        <f>F44/'Parking Capacity'!F44</f>
        <v>0.4</v>
      </c>
      <c r="T44" s="12"/>
      <c r="U44" s="10"/>
      <c r="V44" s="12"/>
      <c r="W44" s="29" t="s">
        <v>36</v>
      </c>
    </row>
    <row r="45" spans="1:23" x14ac:dyDescent="0.35">
      <c r="A45" s="6"/>
      <c r="D45" t="s">
        <v>33</v>
      </c>
      <c r="Q45" t="s">
        <v>33</v>
      </c>
    </row>
    <row r="47" spans="1:23" x14ac:dyDescent="0.35">
      <c r="C47" s="31" t="s">
        <v>68</v>
      </c>
      <c r="D47" s="2" t="s">
        <v>55</v>
      </c>
      <c r="E47" s="48" t="s">
        <v>69</v>
      </c>
      <c r="G47" s="31" t="s">
        <v>68</v>
      </c>
      <c r="H47" s="8" t="s">
        <v>56</v>
      </c>
      <c r="I47" s="48" t="s">
        <v>69</v>
      </c>
      <c r="P47" t="s">
        <v>44</v>
      </c>
      <c r="R47" t="s">
        <v>45</v>
      </c>
    </row>
    <row r="48" spans="1:23" x14ac:dyDescent="0.35">
      <c r="A48" s="6" t="s">
        <v>59</v>
      </c>
      <c r="B48">
        <f>('Parking Capacity'!B48)</f>
        <v>447</v>
      </c>
      <c r="C48" s="31">
        <f>('Parking Capacity'!C51)</f>
        <v>60</v>
      </c>
      <c r="D48" s="2">
        <f>('Parking Capacity'!C47)</f>
        <v>121</v>
      </c>
      <c r="E48" s="48">
        <f>('Parking Capacity'!E51)</f>
        <v>61</v>
      </c>
      <c r="G48" s="31">
        <f>('Parking Capacity'!G50)</f>
        <v>40</v>
      </c>
      <c r="H48" s="2">
        <f>('Parking Capacity'!G47)</f>
        <v>78</v>
      </c>
      <c r="I48" s="48">
        <f>('Parking Capacity'!I50)</f>
        <v>38</v>
      </c>
      <c r="K48" s="6"/>
      <c r="P48" s="32">
        <f>SUM(C4:C41)/SUM('Parking Capacity'!C4:C41)</f>
        <v>0.38333333333333336</v>
      </c>
      <c r="R48" s="32">
        <f>SUM(E4:E41)/SUM('Parking Capacity'!E4:E41)</f>
        <v>0.39344262295081966</v>
      </c>
    </row>
    <row r="49" spans="1:17" x14ac:dyDescent="0.35">
      <c r="A49" s="4"/>
      <c r="Q49" t="s">
        <v>46</v>
      </c>
    </row>
    <row r="50" spans="1:17" x14ac:dyDescent="0.35">
      <c r="A50" s="6" t="s">
        <v>60</v>
      </c>
      <c r="B50">
        <f>SUM(B4:J44)</f>
        <v>194</v>
      </c>
      <c r="C50">
        <f>SUM(C4:C41)</f>
        <v>23</v>
      </c>
      <c r="D50" s="8">
        <f>SUM(C4:E41)</f>
        <v>47</v>
      </c>
      <c r="E50" s="48">
        <f>SUM(E4:E41)</f>
        <v>24</v>
      </c>
      <c r="G50">
        <f>SUM(G4:G41)</f>
        <v>9</v>
      </c>
      <c r="H50" s="2">
        <f>SUM(G4:I41)</f>
        <v>31</v>
      </c>
      <c r="I50" s="48">
        <f>SUM(I4:I41)</f>
        <v>22</v>
      </c>
      <c r="Q50" s="32">
        <f>SUM(C4:E42)/SUM('Parking Capacity'!C4:E41)</f>
        <v>0.38842975206611569</v>
      </c>
    </row>
    <row r="51" spans="1:17" x14ac:dyDescent="0.35">
      <c r="A51" s="31" t="s">
        <v>58</v>
      </c>
      <c r="B51" s="38">
        <f>B50/B48</f>
        <v>0.43400447427293065</v>
      </c>
      <c r="C51" s="38">
        <f>C50/C48</f>
        <v>0.38333333333333336</v>
      </c>
      <c r="D51" s="51">
        <f>D50/D48</f>
        <v>0.38842975206611569</v>
      </c>
      <c r="E51" s="50">
        <f>E50/E48</f>
        <v>0.39344262295081966</v>
      </c>
      <c r="G51" s="38">
        <f>G50/G48</f>
        <v>0.22500000000000001</v>
      </c>
      <c r="H51" s="51">
        <f>H50/H48</f>
        <v>0.39743589743589741</v>
      </c>
      <c r="I51" s="50">
        <f>I50/I48</f>
        <v>0.57894736842105265</v>
      </c>
    </row>
    <row r="53" spans="1:17" x14ac:dyDescent="0.35">
      <c r="A53" s="6" t="s">
        <v>70</v>
      </c>
      <c r="B53" s="4">
        <f>B48-B50</f>
        <v>253</v>
      </c>
      <c r="D53">
        <f>D48-D50</f>
        <v>74</v>
      </c>
      <c r="H53" s="8">
        <f>H48-H50</f>
        <v>47</v>
      </c>
    </row>
  </sheetData>
  <mergeCells count="20">
    <mergeCell ref="R33:R41"/>
    <mergeCell ref="S33:S41"/>
    <mergeCell ref="T33:T40"/>
    <mergeCell ref="T8:T9"/>
    <mergeCell ref="V8:V9"/>
    <mergeCell ref="R8:R9"/>
    <mergeCell ref="C14:C17"/>
    <mergeCell ref="P14:P17"/>
    <mergeCell ref="B33:B37"/>
    <mergeCell ref="C33:C37"/>
    <mergeCell ref="E33:E41"/>
    <mergeCell ref="F33:F41"/>
    <mergeCell ref="G33:G40"/>
    <mergeCell ref="O33:O37"/>
    <mergeCell ref="P33:P37"/>
    <mergeCell ref="C8:C10"/>
    <mergeCell ref="E8:E9"/>
    <mergeCell ref="G8:G9"/>
    <mergeCell ref="I8:I9"/>
    <mergeCell ref="P8:P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AFA33-139A-4E31-AA27-8A31A3BBBB13}">
  <sheetPr>
    <tabColor theme="4" tint="0.79998168889431442"/>
  </sheetPr>
  <dimension ref="A1:W53"/>
  <sheetViews>
    <sheetView topLeftCell="A30" zoomScale="90" zoomScaleNormal="90" workbookViewId="0">
      <selection activeCell="D53" sqref="D53"/>
    </sheetView>
  </sheetViews>
  <sheetFormatPr defaultRowHeight="14.5" x14ac:dyDescent="0.35"/>
  <cols>
    <col min="1" max="1" width="14.81640625" style="6" bestFit="1" customWidth="1"/>
    <col min="2" max="10" width="9.36328125" customWidth="1"/>
    <col min="11" max="11" width="10.6328125" bestFit="1" customWidth="1"/>
    <col min="12" max="12" width="11.453125" bestFit="1" customWidth="1"/>
    <col min="15" max="23" width="9.36328125" customWidth="1"/>
  </cols>
  <sheetData>
    <row r="1" spans="1:23" x14ac:dyDescent="0.35">
      <c r="A1" s="21" t="s">
        <v>21</v>
      </c>
      <c r="F1" t="s">
        <v>41</v>
      </c>
      <c r="G1">
        <f>SUM(B4:J44)</f>
        <v>132</v>
      </c>
      <c r="H1" t="s">
        <v>42</v>
      </c>
      <c r="K1" t="s">
        <v>16</v>
      </c>
      <c r="L1" s="20">
        <v>43402</v>
      </c>
      <c r="N1" s="4" t="s">
        <v>25</v>
      </c>
      <c r="S1" s="31" t="s">
        <v>43</v>
      </c>
      <c r="T1" s="32">
        <f>G1/'Parking Capacity'!$G$1</f>
        <v>0.29530201342281881</v>
      </c>
    </row>
    <row r="2" spans="1:23" x14ac:dyDescent="0.35">
      <c r="K2" t="s">
        <v>17</v>
      </c>
      <c r="L2" t="s">
        <v>26</v>
      </c>
      <c r="S2" s="31" t="s">
        <v>47</v>
      </c>
      <c r="T2" s="32">
        <f>G1/('Parking Capacity'!G1-'Parking Capacity'!C47)</f>
        <v>0.40490797546012269</v>
      </c>
    </row>
    <row r="3" spans="1:23" ht="43.5" x14ac:dyDescent="0.35">
      <c r="C3" s="8" t="s">
        <v>1</v>
      </c>
      <c r="D3" s="5" t="s">
        <v>14</v>
      </c>
      <c r="E3" s="8" t="s">
        <v>2</v>
      </c>
      <c r="F3" s="2"/>
      <c r="G3" s="8" t="s">
        <v>1</v>
      </c>
      <c r="H3" s="5" t="s">
        <v>15</v>
      </c>
      <c r="I3" s="8" t="s">
        <v>2</v>
      </c>
      <c r="N3" s="6"/>
      <c r="P3" s="8" t="s">
        <v>1</v>
      </c>
      <c r="Q3" s="5" t="s">
        <v>14</v>
      </c>
      <c r="R3" s="8" t="s">
        <v>2</v>
      </c>
      <c r="S3" s="2"/>
      <c r="T3" s="8" t="s">
        <v>1</v>
      </c>
      <c r="U3" s="5" t="s">
        <v>15</v>
      </c>
      <c r="V3" s="8" t="s">
        <v>2</v>
      </c>
    </row>
    <row r="4" spans="1:23" x14ac:dyDescent="0.35">
      <c r="B4" s="19"/>
      <c r="C4" s="17">
        <v>0</v>
      </c>
      <c r="D4" s="15"/>
      <c r="E4" s="17">
        <v>0</v>
      </c>
      <c r="F4" s="19"/>
      <c r="G4" s="17">
        <v>1</v>
      </c>
      <c r="H4" s="15"/>
      <c r="I4" s="17">
        <v>1</v>
      </c>
      <c r="J4" s="19"/>
      <c r="N4" s="6"/>
      <c r="O4" s="12"/>
      <c r="P4" s="25">
        <f>C4/'Parking Capacity'!C4</f>
        <v>0</v>
      </c>
      <c r="Q4" s="10"/>
      <c r="R4" s="25">
        <f>E4/'Parking Capacity'!E4</f>
        <v>0</v>
      </c>
      <c r="S4" s="12"/>
      <c r="T4" s="25">
        <f>G4/'Parking Capacity'!G4</f>
        <v>0.33333333333333331</v>
      </c>
      <c r="U4" s="10"/>
      <c r="V4" s="25">
        <f>I4/'Parking Capacity'!I4</f>
        <v>0.125</v>
      </c>
      <c r="W4" s="12"/>
    </row>
    <row r="5" spans="1:23" x14ac:dyDescent="0.35">
      <c r="A5" s="6" t="s">
        <v>3</v>
      </c>
      <c r="B5" s="28"/>
      <c r="C5" s="19"/>
      <c r="D5" s="15"/>
      <c r="E5" s="19"/>
      <c r="F5" s="28"/>
      <c r="G5" s="19"/>
      <c r="H5" s="15"/>
      <c r="I5" s="19"/>
      <c r="J5" s="28"/>
      <c r="N5" s="6" t="s">
        <v>3</v>
      </c>
      <c r="O5" s="28" t="s">
        <v>36</v>
      </c>
      <c r="P5" s="12"/>
      <c r="Q5" s="10"/>
      <c r="R5" s="12"/>
      <c r="S5" s="28" t="s">
        <v>36</v>
      </c>
      <c r="T5" s="12"/>
      <c r="U5" s="10"/>
      <c r="V5" s="12"/>
      <c r="W5" s="28" t="s">
        <v>36</v>
      </c>
    </row>
    <row r="6" spans="1:23" x14ac:dyDescent="0.35">
      <c r="A6" s="7"/>
      <c r="B6" s="15"/>
      <c r="C6" s="15"/>
      <c r="D6" s="15"/>
      <c r="E6" s="15"/>
      <c r="F6" s="16" t="s">
        <v>0</v>
      </c>
      <c r="G6" s="15"/>
      <c r="H6" s="15"/>
      <c r="I6" s="15"/>
      <c r="J6" s="15"/>
      <c r="N6" s="7"/>
      <c r="O6" s="10"/>
      <c r="P6" s="10"/>
      <c r="Q6" s="10"/>
      <c r="R6" s="10"/>
      <c r="S6" s="11" t="s">
        <v>0</v>
      </c>
      <c r="T6" s="10"/>
      <c r="U6" s="10"/>
      <c r="V6" s="10"/>
      <c r="W6" s="10"/>
    </row>
    <row r="7" spans="1:23" x14ac:dyDescent="0.35">
      <c r="A7" s="6" t="s">
        <v>4</v>
      </c>
      <c r="B7" s="17">
        <v>0</v>
      </c>
      <c r="C7" s="19"/>
      <c r="D7" s="15"/>
      <c r="E7" s="19"/>
      <c r="F7" s="17">
        <v>0</v>
      </c>
      <c r="G7" s="19"/>
      <c r="H7" s="15"/>
      <c r="I7" s="19"/>
      <c r="J7" s="17">
        <v>0</v>
      </c>
      <c r="N7" s="6" t="s">
        <v>4</v>
      </c>
      <c r="O7" s="25">
        <f>B7/'Parking Capacity'!B7</f>
        <v>0</v>
      </c>
      <c r="P7" s="12"/>
      <c r="Q7" s="10"/>
      <c r="R7" s="12"/>
      <c r="S7" s="25">
        <f>F7/'Parking Capacity'!F7</f>
        <v>0</v>
      </c>
      <c r="T7" s="12"/>
      <c r="U7" s="10"/>
      <c r="V7" s="12"/>
      <c r="W7" s="25">
        <f>J7/'Parking Capacity'!J7</f>
        <v>0</v>
      </c>
    </row>
    <row r="8" spans="1:23" x14ac:dyDescent="0.35">
      <c r="B8" s="19"/>
      <c r="C8" s="52">
        <v>0</v>
      </c>
      <c r="D8" s="15"/>
      <c r="E8" s="52">
        <v>0</v>
      </c>
      <c r="F8" s="19"/>
      <c r="G8" s="52">
        <v>1</v>
      </c>
      <c r="H8" s="15"/>
      <c r="I8" s="52">
        <v>1</v>
      </c>
      <c r="J8" s="19"/>
      <c r="N8" s="6"/>
      <c r="O8" s="12"/>
      <c r="P8" s="57">
        <f>C8/'Parking Capacity'!C8:C9</f>
        <v>0</v>
      </c>
      <c r="Q8" s="10"/>
      <c r="R8" s="57">
        <f>E8/'Parking Capacity'!E8:E9</f>
        <v>0</v>
      </c>
      <c r="S8" s="12"/>
      <c r="T8" s="57">
        <f>G8/'Parking Capacity'!G8:G9</f>
        <v>0.1</v>
      </c>
      <c r="U8" s="10"/>
      <c r="V8" s="57">
        <f>I8/'Parking Capacity'!I8</f>
        <v>0.33333333333333331</v>
      </c>
      <c r="W8" s="12"/>
    </row>
    <row r="9" spans="1:23" x14ac:dyDescent="0.35">
      <c r="B9" s="19"/>
      <c r="C9" s="52"/>
      <c r="D9" s="15"/>
      <c r="E9" s="52"/>
      <c r="F9" s="19"/>
      <c r="G9" s="52"/>
      <c r="H9" s="15"/>
      <c r="I9" s="52"/>
      <c r="J9" s="19"/>
      <c r="N9" s="6"/>
      <c r="O9" s="12"/>
      <c r="P9" s="57"/>
      <c r="Q9" s="10"/>
      <c r="R9" s="57"/>
      <c r="S9" s="12"/>
      <c r="T9" s="57"/>
      <c r="U9" s="10"/>
      <c r="V9" s="57"/>
      <c r="W9" s="12"/>
    </row>
    <row r="10" spans="1:23" x14ac:dyDescent="0.35">
      <c r="B10" s="19"/>
      <c r="C10" s="52"/>
      <c r="D10" s="15"/>
      <c r="E10" s="19"/>
      <c r="F10" s="28"/>
      <c r="G10" s="19"/>
      <c r="H10" s="15"/>
      <c r="I10" s="19"/>
      <c r="J10" s="28">
        <v>1</v>
      </c>
      <c r="O10" s="12"/>
      <c r="P10" s="57"/>
      <c r="Q10" s="10"/>
      <c r="R10" s="12"/>
      <c r="S10" s="28" t="s">
        <v>36</v>
      </c>
      <c r="T10" s="12"/>
      <c r="U10" s="10"/>
      <c r="V10" s="12"/>
      <c r="W10" s="28" t="s">
        <v>36</v>
      </c>
    </row>
    <row r="11" spans="1:23" x14ac:dyDescent="0.35">
      <c r="A11" s="6" t="s">
        <v>3</v>
      </c>
      <c r="B11" s="17">
        <v>0</v>
      </c>
      <c r="C11" s="19"/>
      <c r="D11" s="15"/>
      <c r="E11" s="15"/>
      <c r="F11" s="16" t="s">
        <v>5</v>
      </c>
      <c r="G11" s="15"/>
      <c r="H11" s="15"/>
      <c r="I11" s="15"/>
      <c r="J11" s="15"/>
      <c r="N11" s="6" t="s">
        <v>3</v>
      </c>
      <c r="O11" s="25">
        <f>B11/'Parking Capacity'!B11</f>
        <v>0</v>
      </c>
      <c r="P11" s="12"/>
      <c r="Q11" s="10"/>
      <c r="R11" s="10"/>
      <c r="S11" s="11" t="s">
        <v>5</v>
      </c>
      <c r="T11" s="10"/>
      <c r="U11" s="10"/>
      <c r="V11" s="10"/>
      <c r="W11" s="10"/>
    </row>
    <row r="12" spans="1:23" x14ac:dyDescent="0.35">
      <c r="A12" s="7"/>
      <c r="B12" s="15"/>
      <c r="C12" s="15"/>
      <c r="D12" s="15"/>
      <c r="E12" s="19"/>
      <c r="F12" s="17">
        <v>3</v>
      </c>
      <c r="G12" s="19"/>
      <c r="H12" s="15"/>
      <c r="I12" s="19"/>
      <c r="J12" s="17">
        <v>3</v>
      </c>
      <c r="N12" s="7"/>
      <c r="O12" s="10"/>
      <c r="P12" s="10"/>
      <c r="Q12" s="10"/>
      <c r="R12" s="12"/>
      <c r="S12" s="25">
        <f>F12/'Parking Capacity'!F12</f>
        <v>0.5</v>
      </c>
      <c r="T12" s="12"/>
      <c r="U12" s="10"/>
      <c r="V12" s="12"/>
      <c r="W12" s="25">
        <f>J12/'Parking Capacity'!J12</f>
        <v>0.3</v>
      </c>
    </row>
    <row r="13" spans="1:23" x14ac:dyDescent="0.35">
      <c r="A13" s="6" t="s">
        <v>4</v>
      </c>
      <c r="B13" s="17">
        <v>1</v>
      </c>
      <c r="C13" s="19"/>
      <c r="D13" s="15"/>
      <c r="E13" s="36">
        <v>1</v>
      </c>
      <c r="F13" s="19"/>
      <c r="G13" s="17">
        <v>2</v>
      </c>
      <c r="H13" s="15"/>
      <c r="I13" s="17">
        <v>1</v>
      </c>
      <c r="J13" s="19"/>
      <c r="N13" s="6" t="s">
        <v>4</v>
      </c>
      <c r="O13" s="25">
        <f>B13/'Parking Capacity'!B13</f>
        <v>0.125</v>
      </c>
      <c r="P13" s="12"/>
      <c r="Q13" s="10"/>
      <c r="R13" s="25" t="e">
        <f>E13/'Parking Capacity'!E13</f>
        <v>#DIV/0!</v>
      </c>
      <c r="S13" s="12"/>
      <c r="T13" s="25">
        <f>G13/'Parking Capacity'!G13</f>
        <v>0.2857142857142857</v>
      </c>
      <c r="U13" s="10"/>
      <c r="V13" s="27">
        <f>I13/'Parking Capacity'!I13</f>
        <v>0.33333333333333331</v>
      </c>
      <c r="W13" s="12"/>
    </row>
    <row r="14" spans="1:23" x14ac:dyDescent="0.35">
      <c r="A14" s="6" t="s">
        <v>3</v>
      </c>
      <c r="B14" s="19"/>
      <c r="C14" s="52">
        <v>2</v>
      </c>
      <c r="D14" s="15"/>
      <c r="E14" s="19"/>
      <c r="F14" s="17">
        <v>4</v>
      </c>
      <c r="G14" s="19"/>
      <c r="H14" s="15"/>
      <c r="I14" s="19"/>
      <c r="J14" s="17">
        <v>2</v>
      </c>
      <c r="N14" s="6" t="s">
        <v>3</v>
      </c>
      <c r="O14" s="12"/>
      <c r="P14" s="57">
        <f>C14:C17/'Parking Capacity'!C14:C17</f>
        <v>0.2</v>
      </c>
      <c r="Q14" s="10"/>
      <c r="R14" s="12"/>
      <c r="S14" s="25">
        <f>F14/'Parking Capacity'!F14</f>
        <v>0.5</v>
      </c>
      <c r="T14" s="12"/>
      <c r="U14" s="10"/>
      <c r="V14" s="12"/>
      <c r="W14" s="25">
        <f>J14/'Parking Capacity'!J14</f>
        <v>0.2</v>
      </c>
    </row>
    <row r="15" spans="1:23" x14ac:dyDescent="0.35">
      <c r="B15" s="19"/>
      <c r="C15" s="52"/>
      <c r="D15" s="15"/>
      <c r="E15" s="15"/>
      <c r="F15" s="16" t="s">
        <v>6</v>
      </c>
      <c r="G15" s="15"/>
      <c r="H15" s="15"/>
      <c r="I15" s="15"/>
      <c r="J15" s="15"/>
      <c r="N15" s="6"/>
      <c r="O15" s="12"/>
      <c r="P15" s="57"/>
      <c r="Q15" s="10"/>
      <c r="R15" s="10"/>
      <c r="S15" s="11" t="s">
        <v>6</v>
      </c>
      <c r="T15" s="10"/>
      <c r="U15" s="10"/>
      <c r="V15" s="10"/>
      <c r="W15" s="10"/>
    </row>
    <row r="16" spans="1:23" x14ac:dyDescent="0.35">
      <c r="A16" s="6" t="s">
        <v>4</v>
      </c>
      <c r="B16" s="19"/>
      <c r="C16" s="52"/>
      <c r="D16" s="15"/>
      <c r="E16" s="19"/>
      <c r="F16" s="17">
        <v>1</v>
      </c>
      <c r="G16" s="19"/>
      <c r="H16" s="15"/>
      <c r="I16" s="19"/>
      <c r="J16" s="28"/>
      <c r="N16" s="6" t="s">
        <v>4</v>
      </c>
      <c r="O16" s="12"/>
      <c r="P16" s="57"/>
      <c r="Q16" s="10"/>
      <c r="R16" s="12"/>
      <c r="S16" s="25">
        <f>F16/'Parking Capacity'!F16</f>
        <v>0.14285714285714285</v>
      </c>
      <c r="T16" s="12"/>
      <c r="U16" s="10"/>
      <c r="V16" s="12"/>
      <c r="W16" s="28" t="s">
        <v>36</v>
      </c>
    </row>
    <row r="17" spans="1:23" x14ac:dyDescent="0.35">
      <c r="B17" s="19"/>
      <c r="C17" s="52"/>
      <c r="D17" s="15"/>
      <c r="E17" s="17">
        <v>1</v>
      </c>
      <c r="F17" s="19"/>
      <c r="G17" s="17">
        <v>0</v>
      </c>
      <c r="H17" s="15"/>
      <c r="I17" s="17">
        <v>1</v>
      </c>
      <c r="J17" s="19"/>
      <c r="N17" s="6"/>
      <c r="O17" s="12"/>
      <c r="P17" s="57"/>
      <c r="Q17" s="10"/>
      <c r="R17" s="25">
        <f>E17/'Parking Capacity'!E17</f>
        <v>0.14285714285714285</v>
      </c>
      <c r="S17" s="12"/>
      <c r="T17" s="25">
        <f>G17/'Parking Capacity'!G17</f>
        <v>0</v>
      </c>
      <c r="U17" s="10"/>
      <c r="V17" s="25">
        <f>I17/'Parking Capacity'!I17</f>
        <v>0.33333333333333331</v>
      </c>
      <c r="W17" s="12"/>
    </row>
    <row r="18" spans="1:23" x14ac:dyDescent="0.35">
      <c r="A18" s="6" t="s">
        <v>3</v>
      </c>
      <c r="B18" s="17">
        <v>2</v>
      </c>
      <c r="C18" s="19"/>
      <c r="D18" s="15"/>
      <c r="E18" s="19"/>
      <c r="F18" s="17">
        <v>1</v>
      </c>
      <c r="G18" s="19"/>
      <c r="H18" s="15"/>
      <c r="I18" s="19"/>
      <c r="J18" s="17">
        <v>2</v>
      </c>
      <c r="N18" s="6" t="s">
        <v>3</v>
      </c>
      <c r="O18" s="25">
        <f>B18/'Parking Capacity'!B18</f>
        <v>0.4</v>
      </c>
      <c r="P18" s="12"/>
      <c r="Q18" s="10"/>
      <c r="R18" s="12"/>
      <c r="S18" s="25">
        <f>F18/'Parking Capacity'!F18</f>
        <v>0.14285714285714285</v>
      </c>
      <c r="T18" s="12"/>
      <c r="U18" s="10"/>
      <c r="V18" s="12"/>
      <c r="W18" s="25">
        <f>J18/'Parking Capacity'!J18</f>
        <v>0.66666666666666663</v>
      </c>
    </row>
    <row r="19" spans="1:23" x14ac:dyDescent="0.35">
      <c r="A19" s="7"/>
      <c r="B19" s="15"/>
      <c r="C19" s="15"/>
      <c r="D19" s="15"/>
      <c r="E19" s="15"/>
      <c r="F19" s="16" t="s">
        <v>7</v>
      </c>
      <c r="G19" s="15"/>
      <c r="H19" s="15"/>
      <c r="I19" s="15"/>
      <c r="J19" s="15"/>
      <c r="N19" s="7"/>
      <c r="O19" s="10"/>
      <c r="P19" s="10"/>
      <c r="Q19" s="10"/>
      <c r="R19" s="10"/>
      <c r="S19" s="11" t="s">
        <v>7</v>
      </c>
      <c r="T19" s="10"/>
      <c r="U19" s="10"/>
      <c r="V19" s="10"/>
      <c r="W19" s="10"/>
    </row>
    <row r="20" spans="1:23" x14ac:dyDescent="0.35">
      <c r="A20" s="6" t="s">
        <v>4</v>
      </c>
      <c r="B20" s="17">
        <v>3</v>
      </c>
      <c r="C20" s="19"/>
      <c r="D20" s="15"/>
      <c r="E20" s="19"/>
      <c r="F20" s="17">
        <v>3</v>
      </c>
      <c r="G20" s="19"/>
      <c r="H20" s="15"/>
      <c r="I20" s="19"/>
      <c r="J20" s="17">
        <v>3</v>
      </c>
      <c r="N20" s="6" t="s">
        <v>4</v>
      </c>
      <c r="O20" s="25">
        <f>B20/'Parking Capacity'!B20</f>
        <v>0.375</v>
      </c>
      <c r="P20" s="12"/>
      <c r="Q20" s="10"/>
      <c r="R20" s="12"/>
      <c r="S20" s="25">
        <f>F20/'Parking Capacity'!F20</f>
        <v>0.42857142857142855</v>
      </c>
      <c r="T20" s="12"/>
      <c r="U20" s="10"/>
      <c r="V20" s="12"/>
      <c r="W20" s="25">
        <f>J20/'Parking Capacity'!J20</f>
        <v>0.5</v>
      </c>
    </row>
    <row r="21" spans="1:23" x14ac:dyDescent="0.35">
      <c r="B21" s="19"/>
      <c r="C21" s="17">
        <v>2</v>
      </c>
      <c r="D21" s="15"/>
      <c r="E21" s="17">
        <v>2</v>
      </c>
      <c r="F21" s="19"/>
      <c r="G21" s="17">
        <v>0</v>
      </c>
      <c r="H21" s="15"/>
      <c r="I21" s="17">
        <v>2</v>
      </c>
      <c r="J21" s="19"/>
      <c r="N21" s="6"/>
      <c r="O21" s="12"/>
      <c r="P21" s="25">
        <f>C21/'Parking Capacity'!C21</f>
        <v>0.25</v>
      </c>
      <c r="Q21" s="10"/>
      <c r="R21" s="25">
        <f>E21/'Parking Capacity'!E21</f>
        <v>0.2</v>
      </c>
      <c r="S21" s="12"/>
      <c r="T21" s="25">
        <f>G21/'Parking Capacity'!G21</f>
        <v>0</v>
      </c>
      <c r="U21" s="10"/>
      <c r="V21" s="25">
        <f>I21/'Parking Capacity'!I21</f>
        <v>0.33333333333333331</v>
      </c>
      <c r="W21" s="12"/>
    </row>
    <row r="22" spans="1:23" x14ac:dyDescent="0.35">
      <c r="A22" s="6" t="s">
        <v>3</v>
      </c>
      <c r="B22" s="17">
        <v>3</v>
      </c>
      <c r="C22" s="19"/>
      <c r="D22" s="15"/>
      <c r="E22" s="19"/>
      <c r="F22" s="17">
        <v>7</v>
      </c>
      <c r="G22" s="19"/>
      <c r="H22" s="15"/>
      <c r="I22" s="19"/>
      <c r="J22" s="17">
        <v>3</v>
      </c>
      <c r="N22" s="6" t="s">
        <v>3</v>
      </c>
      <c r="O22" s="25">
        <f>B22/'Parking Capacity'!B22</f>
        <v>0.75</v>
      </c>
      <c r="P22" s="12"/>
      <c r="Q22" s="10"/>
      <c r="R22" s="12"/>
      <c r="S22" s="25">
        <f>F22/'Parking Capacity'!F22</f>
        <v>0.63636363636363635</v>
      </c>
      <c r="T22" s="12"/>
      <c r="U22" s="10"/>
      <c r="V22" s="12"/>
      <c r="W22" s="25">
        <f>J22/'Parking Capacity'!J22</f>
        <v>0.33333333333333331</v>
      </c>
    </row>
    <row r="23" spans="1:23" x14ac:dyDescent="0.35">
      <c r="A23" s="7"/>
      <c r="B23" s="15"/>
      <c r="C23" s="15"/>
      <c r="D23" s="15"/>
      <c r="E23" s="15"/>
      <c r="F23" s="16" t="s">
        <v>8</v>
      </c>
      <c r="G23" s="15"/>
      <c r="H23" s="15"/>
      <c r="I23" s="15"/>
      <c r="J23" s="15"/>
      <c r="N23" s="7"/>
      <c r="O23" s="10"/>
      <c r="P23" s="10"/>
      <c r="Q23" s="10"/>
      <c r="R23" s="10"/>
      <c r="S23" s="11" t="s">
        <v>8</v>
      </c>
      <c r="T23" s="10"/>
      <c r="U23" s="10"/>
      <c r="V23" s="10"/>
      <c r="W23" s="10"/>
    </row>
    <row r="24" spans="1:23" x14ac:dyDescent="0.35">
      <c r="A24" s="6" t="s">
        <v>4</v>
      </c>
      <c r="B24" s="17">
        <v>1</v>
      </c>
      <c r="C24" s="19"/>
      <c r="D24" s="15"/>
      <c r="E24" s="19"/>
      <c r="F24" s="17">
        <v>3</v>
      </c>
      <c r="G24" s="19"/>
      <c r="H24" s="15"/>
      <c r="I24" s="19"/>
      <c r="J24" s="17">
        <v>2</v>
      </c>
      <c r="N24" s="6" t="s">
        <v>4</v>
      </c>
      <c r="O24" s="25">
        <f>B24/'Parking Capacity'!B24</f>
        <v>0.16666666666666666</v>
      </c>
      <c r="P24" s="12"/>
      <c r="Q24" s="10"/>
      <c r="R24" s="12"/>
      <c r="S24" s="25">
        <f>F24/'Parking Capacity'!F24</f>
        <v>0.375</v>
      </c>
      <c r="T24" s="12"/>
      <c r="U24" s="10"/>
      <c r="V24" s="12"/>
      <c r="W24" s="25">
        <f>J24/'Parking Capacity'!J24</f>
        <v>0.5</v>
      </c>
    </row>
    <row r="25" spans="1:23" x14ac:dyDescent="0.35">
      <c r="B25" s="19"/>
      <c r="C25" s="17">
        <v>1</v>
      </c>
      <c r="D25" s="15"/>
      <c r="E25" s="17">
        <v>2</v>
      </c>
      <c r="F25" s="19"/>
      <c r="G25" s="17">
        <v>0</v>
      </c>
      <c r="H25" s="15"/>
      <c r="I25" s="17">
        <v>0</v>
      </c>
      <c r="J25" s="19"/>
      <c r="N25" s="6"/>
      <c r="O25" s="12"/>
      <c r="P25" s="25">
        <f>C25/'Parking Capacity'!C25</f>
        <v>0.16666666666666666</v>
      </c>
      <c r="Q25" s="10"/>
      <c r="R25" s="25">
        <f>E25/'Parking Capacity'!E25</f>
        <v>0.33333333333333331</v>
      </c>
      <c r="S25" s="12"/>
      <c r="T25" s="25">
        <f>G25/'Parking Capacity'!G25</f>
        <v>0</v>
      </c>
      <c r="U25" s="10"/>
      <c r="V25" s="25">
        <f>I25/'Parking Capacity'!I25</f>
        <v>0</v>
      </c>
      <c r="W25" s="12"/>
    </row>
    <row r="26" spans="1:23" x14ac:dyDescent="0.35">
      <c r="A26" s="6" t="s">
        <v>3</v>
      </c>
      <c r="B26" s="28"/>
      <c r="C26" s="19"/>
      <c r="D26" s="15"/>
      <c r="E26" s="19"/>
      <c r="F26" s="17">
        <v>2</v>
      </c>
      <c r="G26" s="19"/>
      <c r="H26" s="15"/>
      <c r="I26" s="19"/>
      <c r="J26" s="17">
        <v>2</v>
      </c>
      <c r="N26" s="6" t="s">
        <v>3</v>
      </c>
      <c r="O26" s="28" t="s">
        <v>36</v>
      </c>
      <c r="P26" s="12"/>
      <c r="Q26" s="10"/>
      <c r="R26" s="12"/>
      <c r="S26" s="25">
        <f>F26/'Parking Capacity'!F26</f>
        <v>0.2</v>
      </c>
      <c r="T26" s="12"/>
      <c r="U26" s="10"/>
      <c r="V26" s="12"/>
      <c r="W26" s="25">
        <f>J26/'Parking Capacity'!J26</f>
        <v>0.4</v>
      </c>
    </row>
    <row r="27" spans="1:23" x14ac:dyDescent="0.35">
      <c r="A27" s="7"/>
      <c r="B27" s="15"/>
      <c r="C27" s="15"/>
      <c r="D27" s="15"/>
      <c r="E27" s="15"/>
      <c r="F27" s="16" t="s">
        <v>9</v>
      </c>
      <c r="G27" s="15"/>
      <c r="H27" s="15"/>
      <c r="I27" s="15"/>
      <c r="J27" s="15"/>
      <c r="N27" s="7"/>
      <c r="O27" s="10"/>
      <c r="P27" s="10"/>
      <c r="Q27" s="10"/>
      <c r="R27" s="10"/>
      <c r="S27" s="11" t="s">
        <v>9</v>
      </c>
      <c r="T27" s="10"/>
      <c r="U27" s="10"/>
      <c r="V27" s="10"/>
      <c r="W27" s="10"/>
    </row>
    <row r="28" spans="1:23" x14ac:dyDescent="0.35">
      <c r="A28" s="6" t="s">
        <v>4</v>
      </c>
      <c r="B28" s="28"/>
      <c r="C28" s="19"/>
      <c r="D28" s="15"/>
      <c r="E28" s="19"/>
      <c r="F28" s="17">
        <v>0</v>
      </c>
      <c r="G28" s="19"/>
      <c r="H28" s="15"/>
      <c r="I28" s="19"/>
      <c r="J28" s="17">
        <v>0</v>
      </c>
      <c r="N28" s="6" t="s">
        <v>4</v>
      </c>
      <c r="O28" s="28" t="s">
        <v>38</v>
      </c>
      <c r="P28" s="12"/>
      <c r="Q28" s="10"/>
      <c r="R28" s="12"/>
      <c r="S28" s="25">
        <f>F28/'Parking Capacity'!F28</f>
        <v>0</v>
      </c>
      <c r="T28" s="12"/>
      <c r="U28" s="10"/>
      <c r="V28" s="12"/>
      <c r="W28" s="25">
        <f>J28/'Parking Capacity'!J28</f>
        <v>0</v>
      </c>
    </row>
    <row r="29" spans="1:23" x14ac:dyDescent="0.35">
      <c r="B29" s="19"/>
      <c r="C29" s="36"/>
      <c r="D29" s="15"/>
      <c r="E29" s="17">
        <v>1</v>
      </c>
      <c r="F29" s="19"/>
      <c r="G29" s="17">
        <v>0</v>
      </c>
      <c r="H29" s="15"/>
      <c r="I29" s="28"/>
      <c r="J29" s="19"/>
      <c r="N29" s="6"/>
      <c r="O29" s="12"/>
      <c r="P29" s="28" t="s">
        <v>38</v>
      </c>
      <c r="Q29" s="10"/>
      <c r="R29" s="25">
        <f>E29/'Parking Capacity'!E29</f>
        <v>0.5</v>
      </c>
      <c r="S29" s="12"/>
      <c r="T29" s="25">
        <f>G29/'Parking Capacity'!G29</f>
        <v>0</v>
      </c>
      <c r="U29" s="10"/>
      <c r="V29" s="29" t="s">
        <v>36</v>
      </c>
      <c r="W29" s="12"/>
    </row>
    <row r="30" spans="1:23" x14ac:dyDescent="0.35">
      <c r="A30" s="6" t="s">
        <v>3</v>
      </c>
      <c r="B30" s="28"/>
      <c r="C30" s="19"/>
      <c r="D30" s="15"/>
      <c r="E30" s="19"/>
      <c r="F30" s="28"/>
      <c r="G30" s="19"/>
      <c r="H30" s="15"/>
      <c r="I30" s="19"/>
      <c r="J30" s="28"/>
      <c r="N30" s="6" t="s">
        <v>3</v>
      </c>
      <c r="O30" s="29" t="s">
        <v>36</v>
      </c>
      <c r="P30" s="12"/>
      <c r="Q30" s="10"/>
      <c r="R30" s="12"/>
      <c r="S30" s="29" t="s">
        <v>36</v>
      </c>
      <c r="T30" s="12"/>
      <c r="U30" s="10"/>
      <c r="V30" s="12"/>
      <c r="W30" s="29" t="s">
        <v>36</v>
      </c>
    </row>
    <row r="31" spans="1:23" x14ac:dyDescent="0.35">
      <c r="A31" s="7"/>
      <c r="B31" s="15"/>
      <c r="C31" s="15"/>
      <c r="D31" s="15"/>
      <c r="E31" s="15"/>
      <c r="F31" s="16" t="s">
        <v>10</v>
      </c>
      <c r="G31" s="15"/>
      <c r="H31" s="15"/>
      <c r="I31" s="15"/>
      <c r="J31" s="15"/>
      <c r="N31" s="7"/>
      <c r="O31" s="10"/>
      <c r="P31" s="10"/>
      <c r="Q31" s="10"/>
      <c r="R31" s="10"/>
      <c r="S31" s="11" t="s">
        <v>10</v>
      </c>
      <c r="T31" s="10"/>
      <c r="U31" s="10"/>
      <c r="V31" s="10"/>
      <c r="W31" s="10"/>
    </row>
    <row r="32" spans="1:23" x14ac:dyDescent="0.35">
      <c r="A32" s="6" t="s">
        <v>4</v>
      </c>
      <c r="B32" s="28"/>
      <c r="C32" s="19"/>
      <c r="D32" s="15"/>
      <c r="E32" s="19"/>
      <c r="F32" s="28"/>
      <c r="G32" s="19"/>
      <c r="H32" s="15"/>
      <c r="I32" s="19"/>
      <c r="J32" s="28"/>
      <c r="N32" s="6" t="s">
        <v>4</v>
      </c>
      <c r="O32" s="29" t="s">
        <v>36</v>
      </c>
      <c r="P32" s="12"/>
      <c r="Q32" s="10"/>
      <c r="R32" s="12"/>
      <c r="S32" s="29" t="s">
        <v>36</v>
      </c>
      <c r="T32" s="12"/>
      <c r="U32" s="10"/>
      <c r="V32" s="12"/>
      <c r="W32" s="29" t="s">
        <v>36</v>
      </c>
    </row>
    <row r="33" spans="1:23" x14ac:dyDescent="0.35">
      <c r="B33" s="53"/>
      <c r="C33" s="52">
        <v>3</v>
      </c>
      <c r="D33" s="15"/>
      <c r="E33" s="52">
        <v>5</v>
      </c>
      <c r="F33" s="53"/>
      <c r="G33" s="56"/>
      <c r="H33" s="15"/>
      <c r="I33" s="17">
        <v>1</v>
      </c>
      <c r="J33" s="19"/>
      <c r="N33" s="6"/>
      <c r="O33" s="58"/>
      <c r="P33" s="57">
        <f>C33/'Parking Capacity'!C33:C37</f>
        <v>0.16666666666666666</v>
      </c>
      <c r="Q33" s="10"/>
      <c r="R33" s="57">
        <f>E33/'Parking Capacity'!E33:E41</f>
        <v>0.20833333333333334</v>
      </c>
      <c r="S33" s="58"/>
      <c r="T33" s="59" t="s">
        <v>36</v>
      </c>
      <c r="U33" s="10"/>
      <c r="V33" s="25">
        <f>I33/'Parking Capacity'!I33</f>
        <v>0.33333333333333331</v>
      </c>
      <c r="W33" s="12"/>
    </row>
    <row r="34" spans="1:23" x14ac:dyDescent="0.35">
      <c r="A34" s="6" t="s">
        <v>3</v>
      </c>
      <c r="B34" s="53"/>
      <c r="C34" s="52"/>
      <c r="D34" s="15"/>
      <c r="E34" s="52"/>
      <c r="F34" s="53"/>
      <c r="G34" s="56"/>
      <c r="H34" s="15"/>
      <c r="I34" s="19"/>
      <c r="J34" s="17">
        <v>3</v>
      </c>
      <c r="N34" s="6" t="s">
        <v>3</v>
      </c>
      <c r="O34" s="58"/>
      <c r="P34" s="57"/>
      <c r="Q34" s="10"/>
      <c r="R34" s="57"/>
      <c r="S34" s="58"/>
      <c r="T34" s="59"/>
      <c r="U34" s="10"/>
      <c r="V34" s="12"/>
      <c r="W34" s="25">
        <f>J34/'Parking Capacity'!J34</f>
        <v>0.375</v>
      </c>
    </row>
    <row r="35" spans="1:23" x14ac:dyDescent="0.35">
      <c r="A35" s="7"/>
      <c r="B35" s="53"/>
      <c r="C35" s="52"/>
      <c r="D35" s="15"/>
      <c r="E35" s="52"/>
      <c r="F35" s="53"/>
      <c r="G35" s="56"/>
      <c r="H35" s="15"/>
      <c r="I35" s="16" t="s">
        <v>11</v>
      </c>
      <c r="J35" s="15"/>
      <c r="N35" s="7"/>
      <c r="O35" s="58"/>
      <c r="P35" s="57"/>
      <c r="Q35" s="10"/>
      <c r="R35" s="57"/>
      <c r="S35" s="58"/>
      <c r="T35" s="59"/>
      <c r="U35" s="10"/>
      <c r="V35" s="11" t="s">
        <v>11</v>
      </c>
      <c r="W35" s="10"/>
    </row>
    <row r="36" spans="1:23" x14ac:dyDescent="0.35">
      <c r="A36" s="6" t="s">
        <v>4</v>
      </c>
      <c r="B36" s="53"/>
      <c r="C36" s="52"/>
      <c r="D36" s="15"/>
      <c r="E36" s="52"/>
      <c r="F36" s="53"/>
      <c r="G36" s="56"/>
      <c r="H36" s="15"/>
      <c r="I36" s="19"/>
      <c r="J36" s="17">
        <v>4</v>
      </c>
      <c r="N36" s="6" t="s">
        <v>4</v>
      </c>
      <c r="O36" s="58"/>
      <c r="P36" s="57"/>
      <c r="Q36" s="10"/>
      <c r="R36" s="57"/>
      <c r="S36" s="58"/>
      <c r="T36" s="59"/>
      <c r="U36" s="10"/>
      <c r="V36" s="12"/>
      <c r="W36" s="25">
        <f>J36/'Parking Capacity'!J36</f>
        <v>0.4</v>
      </c>
    </row>
    <row r="37" spans="1:23" x14ac:dyDescent="0.35">
      <c r="B37" s="53"/>
      <c r="C37" s="52"/>
      <c r="D37" s="15"/>
      <c r="E37" s="52"/>
      <c r="F37" s="53"/>
      <c r="G37" s="56"/>
      <c r="H37" s="15"/>
      <c r="I37" s="17">
        <v>4</v>
      </c>
      <c r="J37" s="19"/>
      <c r="N37" s="6"/>
      <c r="O37" s="58"/>
      <c r="P37" s="57"/>
      <c r="Q37" s="10"/>
      <c r="R37" s="57"/>
      <c r="S37" s="58"/>
      <c r="T37" s="59"/>
      <c r="U37" s="10"/>
      <c r="V37" s="25">
        <f>I37/'Parking Capacity'!I37</f>
        <v>1</v>
      </c>
      <c r="W37" s="12"/>
    </row>
    <row r="38" spans="1:23" x14ac:dyDescent="0.35">
      <c r="A38" s="6" t="s">
        <v>3</v>
      </c>
      <c r="B38" s="28"/>
      <c r="C38" s="19"/>
      <c r="D38" s="15"/>
      <c r="E38" s="52"/>
      <c r="F38" s="53"/>
      <c r="G38" s="56"/>
      <c r="H38" s="15"/>
      <c r="I38" s="19"/>
      <c r="J38" s="17">
        <v>5</v>
      </c>
      <c r="N38" s="6" t="s">
        <v>3</v>
      </c>
      <c r="O38" s="29" t="s">
        <v>36</v>
      </c>
      <c r="P38" s="12"/>
      <c r="Q38" s="10"/>
      <c r="R38" s="57"/>
      <c r="S38" s="58"/>
      <c r="T38" s="59"/>
      <c r="U38" s="10"/>
      <c r="V38" s="12"/>
      <c r="W38" s="25">
        <f>J38/'Parking Capacity'!J38</f>
        <v>0.625</v>
      </c>
    </row>
    <row r="39" spans="1:23" x14ac:dyDescent="0.35">
      <c r="A39" s="7"/>
      <c r="B39" s="16" t="s">
        <v>13</v>
      </c>
      <c r="C39" s="15"/>
      <c r="D39" s="15"/>
      <c r="E39" s="52"/>
      <c r="F39" s="53"/>
      <c r="G39" s="56"/>
      <c r="H39" s="15"/>
      <c r="I39" s="16" t="s">
        <v>13</v>
      </c>
      <c r="J39" s="15"/>
      <c r="N39" s="7"/>
      <c r="O39" s="11" t="s">
        <v>13</v>
      </c>
      <c r="P39" s="10"/>
      <c r="Q39" s="10"/>
      <c r="R39" s="57"/>
      <c r="S39" s="58"/>
      <c r="T39" s="59"/>
      <c r="U39" s="10"/>
      <c r="V39" s="11" t="s">
        <v>13</v>
      </c>
      <c r="W39" s="10"/>
    </row>
    <row r="40" spans="1:23" x14ac:dyDescent="0.35">
      <c r="A40" s="6" t="s">
        <v>4</v>
      </c>
      <c r="B40" s="28"/>
      <c r="C40" s="19"/>
      <c r="D40" s="15"/>
      <c r="E40" s="52"/>
      <c r="F40" s="53"/>
      <c r="G40" s="56"/>
      <c r="H40" s="15"/>
      <c r="I40" s="19"/>
      <c r="J40" s="17">
        <v>4</v>
      </c>
      <c r="N40" s="6" t="s">
        <v>4</v>
      </c>
      <c r="O40" s="29" t="s">
        <v>36</v>
      </c>
      <c r="P40" s="12"/>
      <c r="Q40" s="10"/>
      <c r="R40" s="57"/>
      <c r="S40" s="58"/>
      <c r="T40" s="59"/>
      <c r="U40" s="10"/>
      <c r="V40" s="12"/>
      <c r="W40" s="25">
        <f>J40/'Parking Capacity'!J40</f>
        <v>0.5</v>
      </c>
    </row>
    <row r="41" spans="1:23" x14ac:dyDescent="0.35">
      <c r="B41" s="19"/>
      <c r="C41" s="17">
        <v>4</v>
      </c>
      <c r="D41" s="15"/>
      <c r="E41" s="52"/>
      <c r="F41" s="53"/>
      <c r="G41" s="26">
        <v>2</v>
      </c>
      <c r="H41" s="15"/>
      <c r="I41" s="17">
        <v>1</v>
      </c>
      <c r="J41" s="19"/>
      <c r="N41" s="6"/>
      <c r="O41" s="12"/>
      <c r="P41" s="25">
        <f>C41/'Parking Capacity'!C41</f>
        <v>0.8</v>
      </c>
      <c r="Q41" s="10"/>
      <c r="R41" s="57"/>
      <c r="S41" s="58"/>
      <c r="T41" s="25">
        <f>G41/'Parking Capacity'!G41</f>
        <v>1</v>
      </c>
      <c r="U41" s="10"/>
      <c r="V41" s="25">
        <f>I41/'Parking Capacity'!I41</f>
        <v>0.2</v>
      </c>
      <c r="W41" s="12"/>
    </row>
    <row r="42" spans="1:23" x14ac:dyDescent="0.35">
      <c r="A42" s="6" t="s">
        <v>3</v>
      </c>
      <c r="B42" s="17">
        <v>7</v>
      </c>
      <c r="C42" s="19"/>
      <c r="D42" s="15"/>
      <c r="E42" s="19"/>
      <c r="F42" s="17">
        <v>3</v>
      </c>
      <c r="G42" s="19"/>
      <c r="H42" s="15"/>
      <c r="I42" s="19"/>
      <c r="J42" s="17">
        <v>1</v>
      </c>
      <c r="N42" s="6" t="s">
        <v>3</v>
      </c>
      <c r="O42" s="25">
        <f>B42/'Parking Capacity'!B42</f>
        <v>1</v>
      </c>
      <c r="P42" s="12"/>
      <c r="Q42" s="10"/>
      <c r="R42" s="12"/>
      <c r="S42" s="25">
        <f>F42/'Parking Capacity'!F42</f>
        <v>0.75</v>
      </c>
      <c r="T42" s="12"/>
      <c r="U42" s="10"/>
      <c r="V42" s="12"/>
      <c r="W42" s="25">
        <f>J42/'Parking Capacity'!J42</f>
        <v>0.33333333333333331</v>
      </c>
    </row>
    <row r="43" spans="1:23" x14ac:dyDescent="0.35">
      <c r="A43" s="7"/>
      <c r="B43" s="15"/>
      <c r="C43" s="15"/>
      <c r="D43" s="15"/>
      <c r="E43" s="15"/>
      <c r="F43" s="16" t="s">
        <v>12</v>
      </c>
      <c r="G43" s="15"/>
      <c r="H43" s="15"/>
      <c r="I43" s="15"/>
      <c r="J43" s="15"/>
      <c r="N43" s="7"/>
      <c r="O43" s="10"/>
      <c r="P43" s="10"/>
      <c r="Q43" s="10"/>
      <c r="R43" s="10"/>
      <c r="S43" s="11" t="s">
        <v>12</v>
      </c>
      <c r="T43" s="10"/>
      <c r="U43" s="10"/>
      <c r="V43" s="10"/>
      <c r="W43" s="10"/>
    </row>
    <row r="44" spans="1:23" x14ac:dyDescent="0.35">
      <c r="A44" s="6" t="s">
        <v>4</v>
      </c>
      <c r="B44" s="17">
        <v>7</v>
      </c>
      <c r="C44" s="19"/>
      <c r="D44" s="17">
        <v>0</v>
      </c>
      <c r="E44" s="19"/>
      <c r="F44" s="17">
        <v>4</v>
      </c>
      <c r="G44" s="19"/>
      <c r="H44" s="15"/>
      <c r="I44" s="19"/>
      <c r="J44" s="28"/>
      <c r="N44" s="6" t="s">
        <v>4</v>
      </c>
      <c r="O44" s="25">
        <f>B44/'Parking Capacity'!B44</f>
        <v>1</v>
      </c>
      <c r="P44" s="12"/>
      <c r="Q44" s="25">
        <f>D44/'Parking Capacity'!D44</f>
        <v>0</v>
      </c>
      <c r="R44" s="12"/>
      <c r="S44" s="25">
        <f>F44/'Parking Capacity'!F44</f>
        <v>0.8</v>
      </c>
      <c r="T44" s="12"/>
      <c r="U44" s="10"/>
      <c r="V44" s="12"/>
      <c r="W44" s="29" t="s">
        <v>36</v>
      </c>
    </row>
    <row r="45" spans="1:23" x14ac:dyDescent="0.35">
      <c r="D45" t="s">
        <v>33</v>
      </c>
      <c r="Q45" t="s">
        <v>33</v>
      </c>
    </row>
    <row r="47" spans="1:23" x14ac:dyDescent="0.35">
      <c r="C47" s="31" t="s">
        <v>68</v>
      </c>
      <c r="D47" s="2" t="s">
        <v>55</v>
      </c>
      <c r="E47" s="48" t="s">
        <v>69</v>
      </c>
      <c r="G47" s="31" t="s">
        <v>68</v>
      </c>
      <c r="H47" s="8" t="s">
        <v>56</v>
      </c>
      <c r="I47" s="48" t="s">
        <v>69</v>
      </c>
      <c r="P47" t="s">
        <v>44</v>
      </c>
      <c r="R47" t="s">
        <v>45</v>
      </c>
    </row>
    <row r="48" spans="1:23" x14ac:dyDescent="0.35">
      <c r="A48" s="6" t="s">
        <v>54</v>
      </c>
      <c r="B48">
        <f>('Parking Capacity'!B48)</f>
        <v>447</v>
      </c>
      <c r="C48" s="31">
        <f>('Parking Capacity'!C51)</f>
        <v>60</v>
      </c>
      <c r="D48" s="2">
        <f>('Parking Capacity'!C47)</f>
        <v>121</v>
      </c>
      <c r="E48" s="48">
        <f>('Parking Capacity'!E51)</f>
        <v>61</v>
      </c>
      <c r="G48" s="31">
        <f>('Parking Capacity'!G50)</f>
        <v>40</v>
      </c>
      <c r="H48" s="2">
        <f>('Parking Capacity'!G47)</f>
        <v>78</v>
      </c>
      <c r="I48" s="48">
        <f>('Parking Capacity'!I50)</f>
        <v>38</v>
      </c>
      <c r="P48" s="32">
        <f>SUM(C4:C41)/SUM('Parking Capacity'!C4:C41)</f>
        <v>0.2</v>
      </c>
      <c r="R48" s="32">
        <f>SUM(E4:E41)/SUM('Parking Capacity'!E4:E41)</f>
        <v>0.19672131147540983</v>
      </c>
    </row>
    <row r="49" spans="1:17" x14ac:dyDescent="0.35">
      <c r="Q49" t="s">
        <v>46</v>
      </c>
    </row>
    <row r="50" spans="1:17" x14ac:dyDescent="0.35">
      <c r="A50" s="6" t="s">
        <v>61</v>
      </c>
      <c r="B50">
        <f>SUM(B4:J44)</f>
        <v>132</v>
      </c>
      <c r="C50">
        <f>SUM(C4:C41)</f>
        <v>12</v>
      </c>
      <c r="D50" s="8">
        <f>SUM(C4:E41)</f>
        <v>24</v>
      </c>
      <c r="E50" s="48">
        <f>SUM(E4:E41)</f>
        <v>12</v>
      </c>
      <c r="G50">
        <f>SUM(G4:G41)</f>
        <v>6</v>
      </c>
      <c r="H50" s="2">
        <f>SUM(G4:I41)</f>
        <v>18</v>
      </c>
      <c r="I50" s="48">
        <f>SUM(I4:I41)</f>
        <v>12</v>
      </c>
      <c r="Q50" s="32">
        <f>SUM(C4:E42)/SUM('Parking Capacity'!C4:E41)</f>
        <v>0.19834710743801653</v>
      </c>
    </row>
    <row r="51" spans="1:17" x14ac:dyDescent="0.35">
      <c r="A51" s="31" t="s">
        <v>58</v>
      </c>
      <c r="B51" s="38">
        <f>B50/B48</f>
        <v>0.29530201342281881</v>
      </c>
      <c r="C51" s="38">
        <f>C50/C48</f>
        <v>0.2</v>
      </c>
      <c r="D51" s="51">
        <f>D50/D48</f>
        <v>0.19834710743801653</v>
      </c>
      <c r="E51" s="50">
        <f>E50/E48</f>
        <v>0.19672131147540983</v>
      </c>
      <c r="G51" s="38">
        <f>G50/G48</f>
        <v>0.15</v>
      </c>
      <c r="H51" s="51">
        <f>H50/H48</f>
        <v>0.23076923076923078</v>
      </c>
      <c r="I51" s="50">
        <f>I50/I48</f>
        <v>0.31578947368421051</v>
      </c>
    </row>
    <row r="53" spans="1:17" x14ac:dyDescent="0.35">
      <c r="A53" s="6" t="s">
        <v>70</v>
      </c>
      <c r="B53" s="4">
        <f>B48-B50</f>
        <v>315</v>
      </c>
      <c r="D53">
        <f>D48-D50</f>
        <v>97</v>
      </c>
      <c r="H53" s="8">
        <f>H48-H50</f>
        <v>60</v>
      </c>
    </row>
  </sheetData>
  <mergeCells count="20">
    <mergeCell ref="T8:T9"/>
    <mergeCell ref="C8:C10"/>
    <mergeCell ref="I8:I9"/>
    <mergeCell ref="P8:P10"/>
    <mergeCell ref="V8:V9"/>
    <mergeCell ref="E8:E9"/>
    <mergeCell ref="G8:G9"/>
    <mergeCell ref="R8:R9"/>
    <mergeCell ref="B33:B37"/>
    <mergeCell ref="C33:C37"/>
    <mergeCell ref="E33:E41"/>
    <mergeCell ref="F33:F41"/>
    <mergeCell ref="O33:O37"/>
    <mergeCell ref="C14:C17"/>
    <mergeCell ref="P14:P17"/>
    <mergeCell ref="G33:G40"/>
    <mergeCell ref="T33:T40"/>
    <mergeCell ref="P33:P37"/>
    <mergeCell ref="R33:R41"/>
    <mergeCell ref="S33:S4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BBA41-291F-4D5C-B3F8-83310E6D8613}">
  <sheetPr>
    <tabColor theme="4" tint="0.79998168889431442"/>
  </sheetPr>
  <dimension ref="A1:W53"/>
  <sheetViews>
    <sheetView topLeftCell="A30" zoomScale="90" zoomScaleNormal="90" workbookViewId="0">
      <selection activeCell="B53" sqref="B53"/>
    </sheetView>
  </sheetViews>
  <sheetFormatPr defaultRowHeight="14.5" x14ac:dyDescent="0.35"/>
  <cols>
    <col min="1" max="1" width="14.81640625" bestFit="1" customWidth="1"/>
    <col min="2" max="10" width="9.36328125" customWidth="1"/>
    <col min="11" max="11" width="10.6328125" bestFit="1" customWidth="1"/>
    <col min="12" max="12" width="10.54296875" bestFit="1" customWidth="1"/>
    <col min="15" max="23" width="9.36328125" customWidth="1"/>
  </cols>
  <sheetData>
    <row r="1" spans="1:23" x14ac:dyDescent="0.35">
      <c r="A1" s="21" t="s">
        <v>21</v>
      </c>
      <c r="F1" t="s">
        <v>41</v>
      </c>
      <c r="G1">
        <f>SUM(B4:J44)</f>
        <v>129</v>
      </c>
      <c r="H1" t="s">
        <v>42</v>
      </c>
      <c r="K1" t="s">
        <v>16</v>
      </c>
      <c r="L1" s="20">
        <v>43405</v>
      </c>
      <c r="N1" s="4" t="s">
        <v>25</v>
      </c>
      <c r="S1" s="31" t="s">
        <v>43</v>
      </c>
      <c r="T1" s="32">
        <f>G1/'Parking Capacity'!$G$1</f>
        <v>0.28859060402684567</v>
      </c>
    </row>
    <row r="2" spans="1:23" x14ac:dyDescent="0.35">
      <c r="A2" s="6"/>
      <c r="K2" t="s">
        <v>17</v>
      </c>
      <c r="L2" t="s">
        <v>37</v>
      </c>
      <c r="S2" s="31" t="s">
        <v>47</v>
      </c>
      <c r="T2" s="32">
        <f>G1/('Parking Capacity'!G1-'Parking Capacity'!C47)</f>
        <v>0.39570552147239263</v>
      </c>
    </row>
    <row r="3" spans="1:23" ht="43.5" x14ac:dyDescent="0.35">
      <c r="A3" s="6"/>
      <c r="C3" s="8" t="s">
        <v>1</v>
      </c>
      <c r="D3" s="5" t="s">
        <v>14</v>
      </c>
      <c r="E3" s="8" t="s">
        <v>2</v>
      </c>
      <c r="F3" s="2"/>
      <c r="G3" s="8" t="s">
        <v>1</v>
      </c>
      <c r="H3" s="5" t="s">
        <v>15</v>
      </c>
      <c r="I3" s="8" t="s">
        <v>2</v>
      </c>
      <c r="N3" s="6"/>
      <c r="P3" s="8" t="s">
        <v>1</v>
      </c>
      <c r="Q3" s="5" t="s">
        <v>14</v>
      </c>
      <c r="R3" s="8" t="s">
        <v>2</v>
      </c>
      <c r="S3" s="2"/>
      <c r="T3" s="8" t="s">
        <v>1</v>
      </c>
      <c r="U3" s="5" t="s">
        <v>15</v>
      </c>
      <c r="V3" s="8" t="s">
        <v>2</v>
      </c>
    </row>
    <row r="4" spans="1:23" x14ac:dyDescent="0.35">
      <c r="A4" s="6"/>
      <c r="B4" s="19"/>
      <c r="C4" s="17">
        <v>0</v>
      </c>
      <c r="D4" s="15"/>
      <c r="E4" s="17">
        <v>1</v>
      </c>
      <c r="F4" s="19"/>
      <c r="G4" s="17">
        <v>1</v>
      </c>
      <c r="H4" s="15"/>
      <c r="I4" s="17">
        <v>1</v>
      </c>
      <c r="J4" s="19"/>
      <c r="N4" s="6"/>
      <c r="O4" s="12"/>
      <c r="P4" s="25">
        <f>C4/'Parking Capacity'!C4</f>
        <v>0</v>
      </c>
      <c r="Q4" s="10"/>
      <c r="R4" s="25">
        <f>E4/'Parking Capacity'!E4</f>
        <v>0.2</v>
      </c>
      <c r="S4" s="12"/>
      <c r="T4" s="25">
        <f>G4/'Parking Capacity'!G4</f>
        <v>0.33333333333333331</v>
      </c>
      <c r="U4" s="10"/>
      <c r="V4" s="25">
        <f>I4/'Parking Capacity'!I4</f>
        <v>0.125</v>
      </c>
      <c r="W4" s="12"/>
    </row>
    <row r="5" spans="1:23" x14ac:dyDescent="0.35">
      <c r="A5" s="6" t="s">
        <v>3</v>
      </c>
      <c r="B5" s="28"/>
      <c r="C5" s="19"/>
      <c r="D5" s="15"/>
      <c r="E5" s="19"/>
      <c r="F5" s="28"/>
      <c r="G5" s="19"/>
      <c r="H5" s="15"/>
      <c r="I5" s="19"/>
      <c r="J5" s="28"/>
      <c r="N5" s="6" t="s">
        <v>3</v>
      </c>
      <c r="O5" s="28" t="s">
        <v>36</v>
      </c>
      <c r="P5" s="12"/>
      <c r="Q5" s="10"/>
      <c r="R5" s="12"/>
      <c r="S5" s="28" t="s">
        <v>36</v>
      </c>
      <c r="T5" s="12"/>
      <c r="U5" s="10"/>
      <c r="V5" s="12"/>
      <c r="W5" s="28" t="s">
        <v>36</v>
      </c>
    </row>
    <row r="6" spans="1:23" x14ac:dyDescent="0.35">
      <c r="A6" s="7"/>
      <c r="B6" s="15"/>
      <c r="C6" s="15"/>
      <c r="D6" s="15"/>
      <c r="E6" s="15"/>
      <c r="F6" s="16" t="s">
        <v>0</v>
      </c>
      <c r="G6" s="15"/>
      <c r="H6" s="15"/>
      <c r="I6" s="15"/>
      <c r="J6" s="15"/>
      <c r="N6" s="7"/>
      <c r="O6" s="10"/>
      <c r="P6" s="10"/>
      <c r="Q6" s="10"/>
      <c r="R6" s="10"/>
      <c r="S6" s="11" t="s">
        <v>0</v>
      </c>
      <c r="T6" s="10"/>
      <c r="U6" s="10"/>
      <c r="V6" s="10"/>
      <c r="W6" s="10"/>
    </row>
    <row r="7" spans="1:23" x14ac:dyDescent="0.35">
      <c r="A7" s="6" t="s">
        <v>4</v>
      </c>
      <c r="B7" s="17">
        <v>0</v>
      </c>
      <c r="C7" s="19"/>
      <c r="D7" s="15"/>
      <c r="E7" s="19"/>
      <c r="F7" s="17">
        <v>0</v>
      </c>
      <c r="G7" s="19"/>
      <c r="H7" s="15"/>
      <c r="I7" s="19"/>
      <c r="J7" s="17">
        <v>0</v>
      </c>
      <c r="N7" s="6" t="s">
        <v>4</v>
      </c>
      <c r="O7" s="25">
        <f>B7/'Parking Capacity'!B7</f>
        <v>0</v>
      </c>
      <c r="P7" s="12"/>
      <c r="Q7" s="10"/>
      <c r="R7" s="12"/>
      <c r="S7" s="25">
        <f>F7/'Parking Capacity'!F7</f>
        <v>0</v>
      </c>
      <c r="T7" s="12"/>
      <c r="U7" s="10"/>
      <c r="V7" s="12"/>
      <c r="W7" s="25">
        <f>J7/'Parking Capacity'!J7</f>
        <v>0</v>
      </c>
    </row>
    <row r="8" spans="1:23" x14ac:dyDescent="0.35">
      <c r="A8" s="6"/>
      <c r="B8" s="19"/>
      <c r="C8" s="52">
        <v>0</v>
      </c>
      <c r="D8" s="15"/>
      <c r="E8" s="52">
        <v>0</v>
      </c>
      <c r="F8" s="19"/>
      <c r="G8" s="52">
        <v>1</v>
      </c>
      <c r="H8" s="15"/>
      <c r="I8" s="52">
        <v>1</v>
      </c>
      <c r="J8" s="19"/>
      <c r="N8" s="6"/>
      <c r="O8" s="12"/>
      <c r="P8" s="57">
        <f>C8/'Parking Capacity'!C8:C9</f>
        <v>0</v>
      </c>
      <c r="Q8" s="10"/>
      <c r="R8" s="57">
        <f>E8/'Parking Capacity'!E8:E9</f>
        <v>0</v>
      </c>
      <c r="S8" s="12"/>
      <c r="T8" s="57">
        <f>G8/'Parking Capacity'!G8:G9</f>
        <v>0.1</v>
      </c>
      <c r="U8" s="10"/>
      <c r="V8" s="57">
        <f>I8/'Parking Capacity'!I8</f>
        <v>0.33333333333333331</v>
      </c>
      <c r="W8" s="12"/>
    </row>
    <row r="9" spans="1:23" x14ac:dyDescent="0.35">
      <c r="A9" s="6"/>
      <c r="B9" s="19"/>
      <c r="C9" s="52"/>
      <c r="D9" s="15"/>
      <c r="E9" s="52"/>
      <c r="F9" s="19"/>
      <c r="G9" s="52"/>
      <c r="H9" s="15"/>
      <c r="I9" s="52"/>
      <c r="J9" s="19"/>
      <c r="N9" s="6"/>
      <c r="O9" s="12"/>
      <c r="P9" s="57"/>
      <c r="Q9" s="10"/>
      <c r="R9" s="57"/>
      <c r="S9" s="12"/>
      <c r="T9" s="57"/>
      <c r="U9" s="10"/>
      <c r="V9" s="57"/>
      <c r="W9" s="12"/>
    </row>
    <row r="10" spans="1:23" x14ac:dyDescent="0.35">
      <c r="A10" s="6"/>
      <c r="B10" s="19"/>
      <c r="C10" s="52"/>
      <c r="D10" s="15"/>
      <c r="E10" s="19"/>
      <c r="F10" s="28"/>
      <c r="G10" s="19"/>
      <c r="H10" s="15"/>
      <c r="I10" s="19"/>
      <c r="J10" s="28"/>
      <c r="O10" s="12"/>
      <c r="P10" s="57"/>
      <c r="Q10" s="10"/>
      <c r="R10" s="12"/>
      <c r="S10" s="28" t="s">
        <v>36</v>
      </c>
      <c r="T10" s="12"/>
      <c r="U10" s="10"/>
      <c r="V10" s="12"/>
      <c r="W10" s="28" t="s">
        <v>36</v>
      </c>
    </row>
    <row r="11" spans="1:23" x14ac:dyDescent="0.35">
      <c r="A11" s="6" t="s">
        <v>3</v>
      </c>
      <c r="B11" s="17">
        <v>0</v>
      </c>
      <c r="C11" s="19"/>
      <c r="D11" s="15"/>
      <c r="E11" s="15"/>
      <c r="F11" s="16" t="s">
        <v>5</v>
      </c>
      <c r="G11" s="15"/>
      <c r="H11" s="15"/>
      <c r="I11" s="15"/>
      <c r="J11" s="15"/>
      <c r="N11" s="6" t="s">
        <v>3</v>
      </c>
      <c r="O11" s="25">
        <f>B11/'Parking Capacity'!B11</f>
        <v>0</v>
      </c>
      <c r="P11" s="12"/>
      <c r="Q11" s="10"/>
      <c r="R11" s="10"/>
      <c r="S11" s="11" t="s">
        <v>5</v>
      </c>
      <c r="T11" s="10"/>
      <c r="U11" s="10"/>
      <c r="V11" s="10"/>
      <c r="W11" s="10"/>
    </row>
    <row r="12" spans="1:23" x14ac:dyDescent="0.35">
      <c r="A12" s="7"/>
      <c r="B12" s="15"/>
      <c r="C12" s="15"/>
      <c r="D12" s="15"/>
      <c r="E12" s="19"/>
      <c r="F12" s="17">
        <v>3</v>
      </c>
      <c r="G12" s="19"/>
      <c r="H12" s="15"/>
      <c r="I12" s="19"/>
      <c r="J12" s="17">
        <v>1</v>
      </c>
      <c r="N12" s="7"/>
      <c r="O12" s="10"/>
      <c r="P12" s="10"/>
      <c r="Q12" s="10"/>
      <c r="R12" s="12"/>
      <c r="S12" s="25">
        <f>F12/'Parking Capacity'!F12</f>
        <v>0.5</v>
      </c>
      <c r="T12" s="12"/>
      <c r="U12" s="10"/>
      <c r="V12" s="12"/>
      <c r="W12" s="25">
        <f>J12/'Parking Capacity'!J12</f>
        <v>0.1</v>
      </c>
    </row>
    <row r="13" spans="1:23" x14ac:dyDescent="0.35">
      <c r="A13" s="6" t="s">
        <v>4</v>
      </c>
      <c r="B13" s="17">
        <v>0</v>
      </c>
      <c r="C13" s="19"/>
      <c r="D13" s="15"/>
      <c r="E13" s="36">
        <v>0</v>
      </c>
      <c r="F13" s="19"/>
      <c r="G13" s="17">
        <v>1</v>
      </c>
      <c r="H13" s="15"/>
      <c r="I13" s="17">
        <v>0</v>
      </c>
      <c r="J13" s="19"/>
      <c r="N13" s="6" t="s">
        <v>4</v>
      </c>
      <c r="O13" s="25">
        <f>B13/'Parking Capacity'!B13</f>
        <v>0</v>
      </c>
      <c r="P13" s="12"/>
      <c r="Q13" s="10"/>
      <c r="R13" s="25" t="e">
        <f>E13/'Parking Capacity'!E13</f>
        <v>#DIV/0!</v>
      </c>
      <c r="S13" s="12"/>
      <c r="T13" s="25">
        <f>G13/'Parking Capacity'!G13</f>
        <v>0.14285714285714285</v>
      </c>
      <c r="U13" s="10"/>
      <c r="V13" s="25">
        <f>I13/'Parking Capacity'!I13</f>
        <v>0</v>
      </c>
      <c r="W13" s="12"/>
    </row>
    <row r="14" spans="1:23" x14ac:dyDescent="0.35">
      <c r="A14" s="6" t="s">
        <v>3</v>
      </c>
      <c r="B14" s="19"/>
      <c r="C14" s="52">
        <v>1</v>
      </c>
      <c r="D14" s="15"/>
      <c r="E14" s="19"/>
      <c r="F14" s="17">
        <v>1</v>
      </c>
      <c r="G14" s="19"/>
      <c r="H14" s="15"/>
      <c r="I14" s="19"/>
      <c r="J14" s="17">
        <v>5</v>
      </c>
      <c r="N14" s="6" t="s">
        <v>3</v>
      </c>
      <c r="O14" s="12"/>
      <c r="P14" s="57">
        <f>C14:C17/'Parking Capacity'!C14:C17</f>
        <v>0.1</v>
      </c>
      <c r="Q14" s="10"/>
      <c r="R14" s="12"/>
      <c r="S14" s="25">
        <f>F14/'Parking Capacity'!F14</f>
        <v>0.125</v>
      </c>
      <c r="T14" s="12"/>
      <c r="U14" s="10"/>
      <c r="V14" s="12"/>
      <c r="W14" s="25">
        <f>J14/'Parking Capacity'!J14</f>
        <v>0.5</v>
      </c>
    </row>
    <row r="15" spans="1:23" x14ac:dyDescent="0.35">
      <c r="A15" s="6"/>
      <c r="B15" s="19"/>
      <c r="C15" s="52"/>
      <c r="D15" s="15"/>
      <c r="E15" s="15"/>
      <c r="F15" s="16" t="s">
        <v>6</v>
      </c>
      <c r="G15" s="15"/>
      <c r="H15" s="15"/>
      <c r="I15" s="15"/>
      <c r="J15" s="15"/>
      <c r="N15" s="6"/>
      <c r="O15" s="12"/>
      <c r="P15" s="57"/>
      <c r="Q15" s="10"/>
      <c r="R15" s="10"/>
      <c r="S15" s="11" t="s">
        <v>6</v>
      </c>
      <c r="T15" s="10"/>
      <c r="U15" s="10"/>
      <c r="V15" s="10"/>
      <c r="W15" s="10"/>
    </row>
    <row r="16" spans="1:23" x14ac:dyDescent="0.35">
      <c r="A16" s="6" t="s">
        <v>4</v>
      </c>
      <c r="B16" s="19"/>
      <c r="C16" s="52"/>
      <c r="D16" s="15"/>
      <c r="E16" s="19"/>
      <c r="F16" s="17">
        <v>3</v>
      </c>
      <c r="G16" s="19"/>
      <c r="H16" s="15"/>
      <c r="I16" s="19"/>
      <c r="J16" s="28"/>
      <c r="N16" s="6" t="s">
        <v>4</v>
      </c>
      <c r="O16" s="12"/>
      <c r="P16" s="57"/>
      <c r="Q16" s="10"/>
      <c r="R16" s="12"/>
      <c r="S16" s="25">
        <f>F16/'Parking Capacity'!F16</f>
        <v>0.42857142857142855</v>
      </c>
      <c r="T16" s="12"/>
      <c r="U16" s="10"/>
      <c r="V16" s="12"/>
      <c r="W16" s="28" t="s">
        <v>36</v>
      </c>
    </row>
    <row r="17" spans="1:23" x14ac:dyDescent="0.35">
      <c r="A17" s="6"/>
      <c r="B17" s="19"/>
      <c r="C17" s="52"/>
      <c r="D17" s="15"/>
      <c r="E17" s="17">
        <v>2</v>
      </c>
      <c r="F17" s="19"/>
      <c r="G17" s="17">
        <v>0</v>
      </c>
      <c r="H17" s="15"/>
      <c r="I17" s="17">
        <v>0</v>
      </c>
      <c r="J17" s="19"/>
      <c r="N17" s="6"/>
      <c r="O17" s="12"/>
      <c r="P17" s="57"/>
      <c r="Q17" s="10"/>
      <c r="R17" s="25">
        <f>E17/'Parking Capacity'!E17</f>
        <v>0.2857142857142857</v>
      </c>
      <c r="S17" s="12"/>
      <c r="T17" s="25">
        <f>G17/'Parking Capacity'!G17</f>
        <v>0</v>
      </c>
      <c r="U17" s="10"/>
      <c r="V17" s="25">
        <f>I17/'Parking Capacity'!I17</f>
        <v>0</v>
      </c>
      <c r="W17" s="12"/>
    </row>
    <row r="18" spans="1:23" x14ac:dyDescent="0.35">
      <c r="A18" s="6" t="s">
        <v>3</v>
      </c>
      <c r="B18" s="17">
        <v>1</v>
      </c>
      <c r="C18" s="19"/>
      <c r="D18" s="15"/>
      <c r="E18" s="19"/>
      <c r="F18" s="17">
        <v>0</v>
      </c>
      <c r="G18" s="19"/>
      <c r="H18" s="15"/>
      <c r="I18" s="19"/>
      <c r="J18" s="17">
        <v>1</v>
      </c>
      <c r="N18" s="6" t="s">
        <v>3</v>
      </c>
      <c r="O18" s="25">
        <f>B18/'Parking Capacity'!B18</f>
        <v>0.2</v>
      </c>
      <c r="P18" s="12"/>
      <c r="Q18" s="10"/>
      <c r="R18" s="12"/>
      <c r="S18" s="25">
        <f>F18/'Parking Capacity'!F18</f>
        <v>0</v>
      </c>
      <c r="T18" s="12"/>
      <c r="U18" s="10"/>
      <c r="V18" s="12"/>
      <c r="W18" s="25">
        <f>J18/'Parking Capacity'!J18</f>
        <v>0.33333333333333331</v>
      </c>
    </row>
    <row r="19" spans="1:23" x14ac:dyDescent="0.35">
      <c r="A19" s="7"/>
      <c r="B19" s="15"/>
      <c r="C19" s="15"/>
      <c r="D19" s="15"/>
      <c r="E19" s="15"/>
      <c r="F19" s="16" t="s">
        <v>7</v>
      </c>
      <c r="G19" s="15"/>
      <c r="H19" s="15"/>
      <c r="I19" s="15"/>
      <c r="J19" s="15"/>
      <c r="N19" s="7"/>
      <c r="O19" s="10"/>
      <c r="P19" s="10"/>
      <c r="Q19" s="10"/>
      <c r="R19" s="10"/>
      <c r="S19" s="11" t="s">
        <v>7</v>
      </c>
      <c r="T19" s="10"/>
      <c r="U19" s="10"/>
      <c r="V19" s="10"/>
      <c r="W19" s="10"/>
    </row>
    <row r="20" spans="1:23" x14ac:dyDescent="0.35">
      <c r="A20" s="6" t="s">
        <v>4</v>
      </c>
      <c r="B20" s="17">
        <v>4</v>
      </c>
      <c r="C20" s="19"/>
      <c r="D20" s="15"/>
      <c r="E20" s="19"/>
      <c r="F20" s="17">
        <v>6</v>
      </c>
      <c r="G20" s="19"/>
      <c r="H20" s="15"/>
      <c r="I20" s="19"/>
      <c r="J20" s="17">
        <v>3</v>
      </c>
      <c r="N20" s="6" t="s">
        <v>4</v>
      </c>
      <c r="O20" s="25">
        <f>B20/'Parking Capacity'!B20</f>
        <v>0.5</v>
      </c>
      <c r="P20" s="12"/>
      <c r="Q20" s="10"/>
      <c r="R20" s="12"/>
      <c r="S20" s="25">
        <f>F20/'Parking Capacity'!F20</f>
        <v>0.8571428571428571</v>
      </c>
      <c r="T20" s="12"/>
      <c r="U20" s="10"/>
      <c r="V20" s="12"/>
      <c r="W20" s="25">
        <f>J20/'Parking Capacity'!J20</f>
        <v>0.5</v>
      </c>
    </row>
    <row r="21" spans="1:23" x14ac:dyDescent="0.35">
      <c r="A21" s="6"/>
      <c r="B21" s="19"/>
      <c r="C21" s="17">
        <v>5</v>
      </c>
      <c r="D21" s="15"/>
      <c r="E21" s="17">
        <v>2</v>
      </c>
      <c r="F21" s="19"/>
      <c r="G21" s="17">
        <v>1</v>
      </c>
      <c r="H21" s="15"/>
      <c r="I21" s="17">
        <v>1</v>
      </c>
      <c r="J21" s="19"/>
      <c r="N21" s="6"/>
      <c r="O21" s="12"/>
      <c r="P21" s="25">
        <f>C21/'Parking Capacity'!C21</f>
        <v>0.625</v>
      </c>
      <c r="Q21" s="10"/>
      <c r="R21" s="25">
        <f>E21/'Parking Capacity'!E21</f>
        <v>0.2</v>
      </c>
      <c r="S21" s="12"/>
      <c r="T21" s="25">
        <f>G21/'Parking Capacity'!G21</f>
        <v>0.14285714285714285</v>
      </c>
      <c r="U21" s="10"/>
      <c r="V21" s="25">
        <f>I21/'Parking Capacity'!I21</f>
        <v>0.16666666666666666</v>
      </c>
      <c r="W21" s="12"/>
    </row>
    <row r="22" spans="1:23" x14ac:dyDescent="0.35">
      <c r="A22" s="6" t="s">
        <v>3</v>
      </c>
      <c r="B22" s="17">
        <v>4</v>
      </c>
      <c r="C22" s="19"/>
      <c r="D22" s="15"/>
      <c r="E22" s="19"/>
      <c r="F22" s="17">
        <v>5</v>
      </c>
      <c r="G22" s="19"/>
      <c r="H22" s="15"/>
      <c r="I22" s="19"/>
      <c r="J22" s="17">
        <v>2</v>
      </c>
      <c r="N22" s="6" t="s">
        <v>3</v>
      </c>
      <c r="O22" s="25">
        <f>B22/'Parking Capacity'!B22</f>
        <v>1</v>
      </c>
      <c r="P22" s="12"/>
      <c r="Q22" s="10"/>
      <c r="R22" s="12"/>
      <c r="S22" s="25">
        <f>F22/'Parking Capacity'!F22</f>
        <v>0.45454545454545453</v>
      </c>
      <c r="T22" s="12"/>
      <c r="U22" s="10"/>
      <c r="V22" s="12"/>
      <c r="W22" s="25">
        <f>J22/'Parking Capacity'!J22</f>
        <v>0.22222222222222221</v>
      </c>
    </row>
    <row r="23" spans="1:23" x14ac:dyDescent="0.35">
      <c r="A23" s="7"/>
      <c r="B23" s="15"/>
      <c r="C23" s="15"/>
      <c r="D23" s="15"/>
      <c r="E23" s="15"/>
      <c r="F23" s="16" t="s">
        <v>8</v>
      </c>
      <c r="G23" s="15"/>
      <c r="H23" s="15"/>
      <c r="I23" s="15"/>
      <c r="J23" s="15"/>
      <c r="N23" s="7"/>
      <c r="O23" s="10"/>
      <c r="P23" s="10"/>
      <c r="Q23" s="10"/>
      <c r="R23" s="10"/>
      <c r="S23" s="11" t="s">
        <v>8</v>
      </c>
      <c r="T23" s="10"/>
      <c r="U23" s="10"/>
      <c r="V23" s="10"/>
      <c r="W23" s="10"/>
    </row>
    <row r="24" spans="1:23" x14ac:dyDescent="0.35">
      <c r="A24" s="6" t="s">
        <v>4</v>
      </c>
      <c r="B24" s="17">
        <v>4</v>
      </c>
      <c r="C24" s="19"/>
      <c r="D24" s="15"/>
      <c r="E24" s="19"/>
      <c r="F24" s="17">
        <v>5</v>
      </c>
      <c r="G24" s="19"/>
      <c r="H24" s="15"/>
      <c r="I24" s="19"/>
      <c r="J24" s="17">
        <v>1</v>
      </c>
      <c r="N24" s="6" t="s">
        <v>4</v>
      </c>
      <c r="O24" s="25">
        <f>B24/'Parking Capacity'!B24</f>
        <v>0.66666666666666663</v>
      </c>
      <c r="P24" s="12"/>
      <c r="Q24" s="10"/>
      <c r="R24" s="12"/>
      <c r="S24" s="25">
        <f>F24/'Parking Capacity'!F24</f>
        <v>0.625</v>
      </c>
      <c r="T24" s="12"/>
      <c r="U24" s="10"/>
      <c r="V24" s="12"/>
      <c r="W24" s="25">
        <f>J24/'Parking Capacity'!J24</f>
        <v>0.25</v>
      </c>
    </row>
    <row r="25" spans="1:23" x14ac:dyDescent="0.35">
      <c r="A25" s="6"/>
      <c r="B25" s="19"/>
      <c r="C25" s="17">
        <v>5</v>
      </c>
      <c r="D25" s="15"/>
      <c r="E25" s="17">
        <v>2</v>
      </c>
      <c r="F25" s="19"/>
      <c r="G25" s="17">
        <v>0</v>
      </c>
      <c r="H25" s="15"/>
      <c r="I25" s="17">
        <v>0</v>
      </c>
      <c r="J25" s="19"/>
      <c r="N25" s="6"/>
      <c r="O25" s="12"/>
      <c r="P25" s="25">
        <f>C25/'Parking Capacity'!C25</f>
        <v>0.83333333333333337</v>
      </c>
      <c r="Q25" s="10"/>
      <c r="R25" s="25">
        <f>E25/'Parking Capacity'!E25</f>
        <v>0.33333333333333331</v>
      </c>
      <c r="S25" s="12"/>
      <c r="T25" s="25">
        <f>G25/'Parking Capacity'!G25</f>
        <v>0</v>
      </c>
      <c r="U25" s="10"/>
      <c r="V25" s="25">
        <f>I25/'Parking Capacity'!I25</f>
        <v>0</v>
      </c>
      <c r="W25" s="12"/>
    </row>
    <row r="26" spans="1:23" x14ac:dyDescent="0.35">
      <c r="A26" s="6" t="s">
        <v>3</v>
      </c>
      <c r="B26" s="28"/>
      <c r="C26" s="19"/>
      <c r="D26" s="15"/>
      <c r="E26" s="19"/>
      <c r="F26" s="17">
        <v>1</v>
      </c>
      <c r="G26" s="19"/>
      <c r="H26" s="15"/>
      <c r="I26" s="19"/>
      <c r="J26" s="17">
        <v>1</v>
      </c>
      <c r="N26" s="6" t="s">
        <v>3</v>
      </c>
      <c r="O26" s="28" t="s">
        <v>36</v>
      </c>
      <c r="P26" s="12"/>
      <c r="Q26" s="10"/>
      <c r="R26" s="12"/>
      <c r="S26" s="25">
        <f>F26/'Parking Capacity'!F26</f>
        <v>0.1</v>
      </c>
      <c r="T26" s="12"/>
      <c r="U26" s="10"/>
      <c r="V26" s="12"/>
      <c r="W26" s="25">
        <f>J26/'Parking Capacity'!J26</f>
        <v>0.2</v>
      </c>
    </row>
    <row r="27" spans="1:23" x14ac:dyDescent="0.35">
      <c r="A27" s="7"/>
      <c r="B27" s="15"/>
      <c r="C27" s="15"/>
      <c r="D27" s="15"/>
      <c r="E27" s="15"/>
      <c r="F27" s="16" t="s">
        <v>9</v>
      </c>
      <c r="G27" s="15"/>
      <c r="H27" s="15"/>
      <c r="I27" s="15"/>
      <c r="J27" s="15"/>
      <c r="N27" s="7"/>
      <c r="O27" s="10"/>
      <c r="P27" s="10"/>
      <c r="Q27" s="10"/>
      <c r="R27" s="10"/>
      <c r="S27" s="11" t="s">
        <v>9</v>
      </c>
      <c r="T27" s="10"/>
      <c r="U27" s="10"/>
      <c r="V27" s="10"/>
      <c r="W27" s="10"/>
    </row>
    <row r="28" spans="1:23" x14ac:dyDescent="0.35">
      <c r="A28" s="6" t="s">
        <v>4</v>
      </c>
      <c r="B28" s="28"/>
      <c r="C28" s="19"/>
      <c r="D28" s="15"/>
      <c r="E28" s="19"/>
      <c r="F28" s="17">
        <v>0</v>
      </c>
      <c r="G28" s="19"/>
      <c r="H28" s="15"/>
      <c r="I28" s="19"/>
      <c r="J28" s="17">
        <v>1</v>
      </c>
      <c r="N28" s="6" t="s">
        <v>4</v>
      </c>
      <c r="O28" s="28" t="s">
        <v>38</v>
      </c>
      <c r="P28" s="12"/>
      <c r="Q28" s="10"/>
      <c r="R28" s="12"/>
      <c r="S28" s="25">
        <f>F28/'Parking Capacity'!F28</f>
        <v>0</v>
      </c>
      <c r="T28" s="12"/>
      <c r="U28" s="10"/>
      <c r="V28" s="12"/>
      <c r="W28" s="25">
        <f>J28/'Parking Capacity'!J28</f>
        <v>0.2</v>
      </c>
    </row>
    <row r="29" spans="1:23" x14ac:dyDescent="0.35">
      <c r="A29" s="6"/>
      <c r="B29" s="19"/>
      <c r="C29" s="36"/>
      <c r="D29" s="15"/>
      <c r="E29" s="17">
        <v>2</v>
      </c>
      <c r="F29" s="19"/>
      <c r="G29" s="17">
        <v>0</v>
      </c>
      <c r="H29" s="15"/>
      <c r="I29" s="28"/>
      <c r="J29" s="19"/>
      <c r="N29" s="6"/>
      <c r="O29" s="12"/>
      <c r="P29" s="28" t="s">
        <v>38</v>
      </c>
      <c r="Q29" s="10"/>
      <c r="R29" s="25">
        <f>E29/'Parking Capacity'!E29</f>
        <v>1</v>
      </c>
      <c r="S29" s="12"/>
      <c r="T29" s="25">
        <f>G29/'Parking Capacity'!G29</f>
        <v>0</v>
      </c>
      <c r="U29" s="10"/>
      <c r="V29" s="29" t="s">
        <v>36</v>
      </c>
      <c r="W29" s="12"/>
    </row>
    <row r="30" spans="1:23" x14ac:dyDescent="0.35">
      <c r="A30" s="6" t="s">
        <v>3</v>
      </c>
      <c r="B30" s="28"/>
      <c r="C30" s="19"/>
      <c r="D30" s="15"/>
      <c r="E30" s="19"/>
      <c r="F30" s="28"/>
      <c r="G30" s="19"/>
      <c r="H30" s="15"/>
      <c r="I30" s="19"/>
      <c r="J30" s="28"/>
      <c r="N30" s="6" t="s">
        <v>3</v>
      </c>
      <c r="O30" s="29" t="s">
        <v>36</v>
      </c>
      <c r="P30" s="12"/>
      <c r="Q30" s="10"/>
      <c r="R30" s="12"/>
      <c r="S30" s="29" t="s">
        <v>36</v>
      </c>
      <c r="T30" s="12"/>
      <c r="U30" s="10"/>
      <c r="V30" s="12"/>
      <c r="W30" s="29" t="s">
        <v>36</v>
      </c>
    </row>
    <row r="31" spans="1:23" x14ac:dyDescent="0.35">
      <c r="A31" s="7"/>
      <c r="B31" s="15"/>
      <c r="C31" s="15"/>
      <c r="D31" s="15"/>
      <c r="E31" s="15"/>
      <c r="F31" s="16" t="s">
        <v>10</v>
      </c>
      <c r="G31" s="15"/>
      <c r="H31" s="15"/>
      <c r="I31" s="15"/>
      <c r="J31" s="15"/>
      <c r="N31" s="7"/>
      <c r="O31" s="10"/>
      <c r="P31" s="10"/>
      <c r="Q31" s="10"/>
      <c r="R31" s="10"/>
      <c r="S31" s="11" t="s">
        <v>10</v>
      </c>
      <c r="T31" s="10"/>
      <c r="U31" s="10"/>
      <c r="V31" s="10"/>
      <c r="W31" s="10"/>
    </row>
    <row r="32" spans="1:23" x14ac:dyDescent="0.35">
      <c r="A32" s="6" t="s">
        <v>4</v>
      </c>
      <c r="B32" s="28"/>
      <c r="C32" s="19"/>
      <c r="D32" s="15"/>
      <c r="E32" s="19"/>
      <c r="F32" s="28"/>
      <c r="G32" s="19"/>
      <c r="H32" s="15"/>
      <c r="I32" s="19"/>
      <c r="J32" s="28"/>
      <c r="N32" s="6" t="s">
        <v>4</v>
      </c>
      <c r="O32" s="29" t="s">
        <v>36</v>
      </c>
      <c r="P32" s="12"/>
      <c r="Q32" s="10"/>
      <c r="R32" s="12"/>
      <c r="S32" s="29" t="s">
        <v>36</v>
      </c>
      <c r="T32" s="12"/>
      <c r="U32" s="10"/>
      <c r="V32" s="12"/>
      <c r="W32" s="29" t="s">
        <v>36</v>
      </c>
    </row>
    <row r="33" spans="1:23" x14ac:dyDescent="0.35">
      <c r="A33" s="6"/>
      <c r="B33" s="53"/>
      <c r="C33" s="52">
        <v>2</v>
      </c>
      <c r="D33" s="15"/>
      <c r="E33" s="52">
        <v>1</v>
      </c>
      <c r="F33" s="53"/>
      <c r="G33" s="56"/>
      <c r="H33" s="15"/>
      <c r="I33" s="17">
        <v>0</v>
      </c>
      <c r="J33" s="19"/>
      <c r="N33" s="6"/>
      <c r="O33" s="58"/>
      <c r="P33" s="57">
        <f>C33/'Parking Capacity'!C33:C37</f>
        <v>0.1111111111111111</v>
      </c>
      <c r="Q33" s="10"/>
      <c r="R33" s="57">
        <f>E33/'Parking Capacity'!E33:E41</f>
        <v>4.1666666666666664E-2</v>
      </c>
      <c r="S33" s="58"/>
      <c r="T33" s="59" t="s">
        <v>36</v>
      </c>
      <c r="U33" s="10"/>
      <c r="V33" s="25">
        <f>I33/'Parking Capacity'!I33</f>
        <v>0</v>
      </c>
      <c r="W33" s="12"/>
    </row>
    <row r="34" spans="1:23" x14ac:dyDescent="0.35">
      <c r="A34" s="6" t="s">
        <v>3</v>
      </c>
      <c r="B34" s="53"/>
      <c r="C34" s="52"/>
      <c r="D34" s="15"/>
      <c r="E34" s="52"/>
      <c r="F34" s="53"/>
      <c r="G34" s="56"/>
      <c r="H34" s="15"/>
      <c r="I34" s="19"/>
      <c r="J34" s="17">
        <v>1</v>
      </c>
      <c r="N34" s="6" t="s">
        <v>3</v>
      </c>
      <c r="O34" s="58"/>
      <c r="P34" s="57"/>
      <c r="Q34" s="10"/>
      <c r="R34" s="57"/>
      <c r="S34" s="58"/>
      <c r="T34" s="59"/>
      <c r="U34" s="10"/>
      <c r="V34" s="12"/>
      <c r="W34" s="25">
        <f>J34/'Parking Capacity'!J34</f>
        <v>0.125</v>
      </c>
    </row>
    <row r="35" spans="1:23" x14ac:dyDescent="0.35">
      <c r="A35" s="7"/>
      <c r="B35" s="53"/>
      <c r="C35" s="52"/>
      <c r="D35" s="15"/>
      <c r="E35" s="52"/>
      <c r="F35" s="53"/>
      <c r="G35" s="56"/>
      <c r="H35" s="15"/>
      <c r="I35" s="16" t="s">
        <v>11</v>
      </c>
      <c r="J35" s="15"/>
      <c r="N35" s="7"/>
      <c r="O35" s="58"/>
      <c r="P35" s="57"/>
      <c r="Q35" s="10"/>
      <c r="R35" s="57"/>
      <c r="S35" s="58"/>
      <c r="T35" s="59"/>
      <c r="U35" s="10"/>
      <c r="V35" s="11" t="s">
        <v>11</v>
      </c>
      <c r="W35" s="10"/>
    </row>
    <row r="36" spans="1:23" x14ac:dyDescent="0.35">
      <c r="A36" s="6" t="s">
        <v>4</v>
      </c>
      <c r="B36" s="53"/>
      <c r="C36" s="52"/>
      <c r="D36" s="15"/>
      <c r="E36" s="52"/>
      <c r="F36" s="53"/>
      <c r="G36" s="56"/>
      <c r="H36" s="15"/>
      <c r="I36" s="19"/>
      <c r="J36" s="17">
        <v>5</v>
      </c>
      <c r="N36" s="6" t="s">
        <v>4</v>
      </c>
      <c r="O36" s="58"/>
      <c r="P36" s="57"/>
      <c r="Q36" s="10"/>
      <c r="R36" s="57"/>
      <c r="S36" s="58"/>
      <c r="T36" s="59"/>
      <c r="U36" s="10"/>
      <c r="V36" s="12"/>
      <c r="W36" s="25">
        <f>J36/'Parking Capacity'!J36</f>
        <v>0.5</v>
      </c>
    </row>
    <row r="37" spans="1:23" x14ac:dyDescent="0.35">
      <c r="A37" s="6"/>
      <c r="B37" s="53"/>
      <c r="C37" s="52"/>
      <c r="D37" s="15"/>
      <c r="E37" s="52"/>
      <c r="F37" s="53"/>
      <c r="G37" s="56"/>
      <c r="H37" s="15"/>
      <c r="I37" s="17">
        <v>4</v>
      </c>
      <c r="J37" s="19"/>
      <c r="N37" s="6"/>
      <c r="O37" s="58"/>
      <c r="P37" s="57"/>
      <c r="Q37" s="10"/>
      <c r="R37" s="57"/>
      <c r="S37" s="58"/>
      <c r="T37" s="59"/>
      <c r="U37" s="10"/>
      <c r="V37" s="25">
        <f>I37/'Parking Capacity'!I37</f>
        <v>1</v>
      </c>
      <c r="W37" s="12"/>
    </row>
    <row r="38" spans="1:23" x14ac:dyDescent="0.35">
      <c r="A38" s="6" t="s">
        <v>3</v>
      </c>
      <c r="B38" s="28"/>
      <c r="C38" s="19"/>
      <c r="D38" s="15"/>
      <c r="E38" s="52"/>
      <c r="F38" s="53"/>
      <c r="G38" s="56"/>
      <c r="H38" s="15"/>
      <c r="I38" s="19"/>
      <c r="J38" s="17">
        <v>6</v>
      </c>
      <c r="N38" s="6" t="s">
        <v>3</v>
      </c>
      <c r="O38" s="29" t="s">
        <v>36</v>
      </c>
      <c r="P38" s="12"/>
      <c r="Q38" s="10"/>
      <c r="R38" s="57"/>
      <c r="S38" s="58"/>
      <c r="T38" s="59"/>
      <c r="U38" s="10"/>
      <c r="V38" s="12"/>
      <c r="W38" s="25">
        <f>J38/'Parking Capacity'!J38</f>
        <v>0.75</v>
      </c>
    </row>
    <row r="39" spans="1:23" x14ac:dyDescent="0.35">
      <c r="A39" s="7"/>
      <c r="B39" s="16" t="s">
        <v>13</v>
      </c>
      <c r="C39" s="15"/>
      <c r="D39" s="15"/>
      <c r="E39" s="52"/>
      <c r="F39" s="53"/>
      <c r="G39" s="56"/>
      <c r="H39" s="15"/>
      <c r="I39" s="16" t="s">
        <v>13</v>
      </c>
      <c r="J39" s="15"/>
      <c r="N39" s="7"/>
      <c r="O39" s="11" t="s">
        <v>13</v>
      </c>
      <c r="P39" s="10"/>
      <c r="Q39" s="10"/>
      <c r="R39" s="57"/>
      <c r="S39" s="58"/>
      <c r="T39" s="59"/>
      <c r="U39" s="10"/>
      <c r="V39" s="11" t="s">
        <v>13</v>
      </c>
      <c r="W39" s="10"/>
    </row>
    <row r="40" spans="1:23" x14ac:dyDescent="0.35">
      <c r="A40" s="6" t="s">
        <v>4</v>
      </c>
      <c r="B40" s="28"/>
      <c r="C40" s="19"/>
      <c r="D40" s="15"/>
      <c r="E40" s="52"/>
      <c r="F40" s="53"/>
      <c r="G40" s="56"/>
      <c r="H40" s="15"/>
      <c r="I40" s="19"/>
      <c r="J40" s="17">
        <v>7</v>
      </c>
      <c r="N40" s="6" t="s">
        <v>4</v>
      </c>
      <c r="O40" s="29" t="s">
        <v>36</v>
      </c>
      <c r="P40" s="12"/>
      <c r="Q40" s="10"/>
      <c r="R40" s="57"/>
      <c r="S40" s="58"/>
      <c r="T40" s="59"/>
      <c r="U40" s="10"/>
      <c r="V40" s="12"/>
      <c r="W40" s="25">
        <f>J40/'Parking Capacity'!J40</f>
        <v>0.875</v>
      </c>
    </row>
    <row r="41" spans="1:23" x14ac:dyDescent="0.35">
      <c r="A41" s="6"/>
      <c r="B41" s="19"/>
      <c r="C41" s="17"/>
      <c r="D41" s="15"/>
      <c r="E41" s="52"/>
      <c r="F41" s="53"/>
      <c r="G41" s="26">
        <v>2</v>
      </c>
      <c r="H41" s="15"/>
      <c r="I41" s="17">
        <v>1</v>
      </c>
      <c r="J41" s="19"/>
      <c r="N41" s="6"/>
      <c r="O41" s="12"/>
      <c r="P41" s="25">
        <f>C41/'Parking Capacity'!C41</f>
        <v>0</v>
      </c>
      <c r="Q41" s="10"/>
      <c r="R41" s="57"/>
      <c r="S41" s="58"/>
      <c r="T41" s="25">
        <f>G41/'Parking Capacity'!G41</f>
        <v>1</v>
      </c>
      <c r="U41" s="10"/>
      <c r="V41" s="25">
        <f>I41/'Parking Capacity'!I41</f>
        <v>0.2</v>
      </c>
      <c r="W41" s="12"/>
    </row>
    <row r="42" spans="1:23" x14ac:dyDescent="0.35">
      <c r="A42" s="6" t="s">
        <v>3</v>
      </c>
      <c r="B42" s="17">
        <v>7</v>
      </c>
      <c r="C42" s="19"/>
      <c r="D42" s="15"/>
      <c r="E42" s="19"/>
      <c r="F42" s="17">
        <v>2</v>
      </c>
      <c r="G42" s="19"/>
      <c r="H42" s="15"/>
      <c r="I42" s="19"/>
      <c r="J42" s="17">
        <v>1</v>
      </c>
      <c r="N42" s="6" t="s">
        <v>3</v>
      </c>
      <c r="O42" s="25">
        <f>B42/'Parking Capacity'!B42</f>
        <v>1</v>
      </c>
      <c r="P42" s="12"/>
      <c r="Q42" s="10"/>
      <c r="R42" s="12"/>
      <c r="S42" s="25">
        <f>F42/'Parking Capacity'!F42</f>
        <v>0.5</v>
      </c>
      <c r="T42" s="12"/>
      <c r="U42" s="10"/>
      <c r="V42" s="12"/>
      <c r="W42" s="25">
        <f>J42/'Parking Capacity'!J42</f>
        <v>0.33333333333333331</v>
      </c>
    </row>
    <row r="43" spans="1:23" x14ac:dyDescent="0.35">
      <c r="A43" s="7"/>
      <c r="B43" s="15"/>
      <c r="C43" s="15"/>
      <c r="D43" s="15"/>
      <c r="E43" s="15"/>
      <c r="F43" s="16" t="s">
        <v>12</v>
      </c>
      <c r="G43" s="15"/>
      <c r="H43" s="15"/>
      <c r="I43" s="15"/>
      <c r="J43" s="15"/>
      <c r="N43" s="7"/>
      <c r="O43" s="10"/>
      <c r="P43" s="10"/>
      <c r="Q43" s="10"/>
      <c r="R43" s="10"/>
      <c r="S43" s="11" t="s">
        <v>12</v>
      </c>
      <c r="T43" s="10"/>
      <c r="U43" s="10"/>
      <c r="V43" s="10"/>
      <c r="W43" s="10"/>
    </row>
    <row r="44" spans="1:23" x14ac:dyDescent="0.35">
      <c r="A44" s="6" t="s">
        <v>4</v>
      </c>
      <c r="B44" s="17">
        <v>7</v>
      </c>
      <c r="C44" s="19"/>
      <c r="D44" s="17">
        <v>0</v>
      </c>
      <c r="E44" s="19"/>
      <c r="F44" s="17">
        <v>4</v>
      </c>
      <c r="G44" s="19"/>
      <c r="H44" s="15"/>
      <c r="I44" s="19"/>
      <c r="J44" s="28"/>
      <c r="N44" s="6" t="s">
        <v>4</v>
      </c>
      <c r="O44" s="25">
        <f>B44/'Parking Capacity'!B44</f>
        <v>1</v>
      </c>
      <c r="P44" s="12"/>
      <c r="Q44" s="25">
        <f>D44/'Parking Capacity'!D44</f>
        <v>0</v>
      </c>
      <c r="R44" s="12"/>
      <c r="S44" s="25">
        <f>F44/'Parking Capacity'!F44</f>
        <v>0.8</v>
      </c>
      <c r="T44" s="12"/>
      <c r="U44" s="10"/>
      <c r="V44" s="12"/>
      <c r="W44" s="29" t="s">
        <v>36</v>
      </c>
    </row>
    <row r="45" spans="1:23" x14ac:dyDescent="0.35">
      <c r="A45" s="6"/>
      <c r="D45" t="s">
        <v>33</v>
      </c>
      <c r="Q45" t="s">
        <v>33</v>
      </c>
    </row>
    <row r="47" spans="1:23" x14ac:dyDescent="0.35">
      <c r="C47" s="31" t="s">
        <v>68</v>
      </c>
      <c r="D47" s="2" t="s">
        <v>55</v>
      </c>
      <c r="E47" s="48" t="s">
        <v>69</v>
      </c>
      <c r="G47" s="31" t="s">
        <v>68</v>
      </c>
      <c r="H47" s="8" t="s">
        <v>56</v>
      </c>
      <c r="I47" s="48" t="s">
        <v>69</v>
      </c>
      <c r="P47" t="s">
        <v>44</v>
      </c>
      <c r="R47" t="s">
        <v>45</v>
      </c>
    </row>
    <row r="48" spans="1:23" x14ac:dyDescent="0.35">
      <c r="A48" s="6" t="s">
        <v>54</v>
      </c>
      <c r="B48">
        <f>('Parking Capacity'!B48)</f>
        <v>447</v>
      </c>
      <c r="C48" s="31">
        <f>('Parking Capacity'!C51)</f>
        <v>60</v>
      </c>
      <c r="D48" s="2">
        <f>('Parking Capacity'!C47)</f>
        <v>121</v>
      </c>
      <c r="E48" s="48">
        <f>('Parking Capacity'!E51)</f>
        <v>61</v>
      </c>
      <c r="G48" s="31">
        <f>('Parking Capacity'!G50)</f>
        <v>40</v>
      </c>
      <c r="H48" s="2">
        <f>('Parking Capacity'!G47)</f>
        <v>78</v>
      </c>
      <c r="I48" s="48">
        <f>('Parking Capacity'!I50)</f>
        <v>38</v>
      </c>
      <c r="P48" s="32">
        <f>SUM(C4:C41)/SUM('Parking Capacity'!C4:C41)</f>
        <v>0.21666666666666667</v>
      </c>
      <c r="R48" s="32">
        <f>SUM(E4:E41)/SUM('Parking Capacity'!E4:E41)</f>
        <v>0.16393442622950818</v>
      </c>
    </row>
    <row r="49" spans="1:17" x14ac:dyDescent="0.35">
      <c r="Q49" t="s">
        <v>46</v>
      </c>
    </row>
    <row r="50" spans="1:17" x14ac:dyDescent="0.35">
      <c r="A50" s="6" t="s">
        <v>62</v>
      </c>
      <c r="B50">
        <f>SUM(B4:J44)</f>
        <v>129</v>
      </c>
      <c r="C50">
        <f>SUM(C4:C41)</f>
        <v>13</v>
      </c>
      <c r="D50" s="8">
        <f>SUM(C4:E41)</f>
        <v>23</v>
      </c>
      <c r="E50" s="48">
        <f>SUM(E4:E41)</f>
        <v>10</v>
      </c>
      <c r="G50">
        <f>SUM(G4:G41)</f>
        <v>6</v>
      </c>
      <c r="H50" s="2">
        <f>SUM(G4:I41)</f>
        <v>14</v>
      </c>
      <c r="I50" s="48">
        <f>SUM(I4:I41)</f>
        <v>8</v>
      </c>
      <c r="Q50" s="32">
        <f>SUM(C4:E42)/SUM('Parking Capacity'!C4:E41)</f>
        <v>0.19008264462809918</v>
      </c>
    </row>
    <row r="51" spans="1:17" x14ac:dyDescent="0.35">
      <c r="A51" s="31" t="s">
        <v>58</v>
      </c>
      <c r="B51" s="38">
        <f>B50/B48</f>
        <v>0.28859060402684567</v>
      </c>
      <c r="C51" s="38">
        <f>C50/C48</f>
        <v>0.21666666666666667</v>
      </c>
      <c r="D51" s="51">
        <f>D50/D48</f>
        <v>0.19008264462809918</v>
      </c>
      <c r="E51" s="50">
        <f>E50/E48</f>
        <v>0.16393442622950818</v>
      </c>
      <c r="G51" s="38">
        <f>G50/G48</f>
        <v>0.15</v>
      </c>
      <c r="H51" s="51">
        <f>H50/H48</f>
        <v>0.17948717948717949</v>
      </c>
      <c r="I51" s="50">
        <f>I50/I48</f>
        <v>0.21052631578947367</v>
      </c>
    </row>
    <row r="53" spans="1:17" x14ac:dyDescent="0.35">
      <c r="A53" s="6" t="s">
        <v>70</v>
      </c>
      <c r="B53" s="4">
        <f>B48-B50</f>
        <v>318</v>
      </c>
      <c r="D53">
        <f>D48-D50</f>
        <v>98</v>
      </c>
      <c r="H53" s="8">
        <f>H48-H50</f>
        <v>64</v>
      </c>
    </row>
  </sheetData>
  <mergeCells count="20">
    <mergeCell ref="R33:R41"/>
    <mergeCell ref="S33:S41"/>
    <mergeCell ref="T33:T40"/>
    <mergeCell ref="T8:T9"/>
    <mergeCell ref="V8:V9"/>
    <mergeCell ref="R8:R9"/>
    <mergeCell ref="C14:C17"/>
    <mergeCell ref="P14:P17"/>
    <mergeCell ref="B33:B37"/>
    <mergeCell ref="C33:C37"/>
    <mergeCell ref="E33:E41"/>
    <mergeCell ref="F33:F41"/>
    <mergeCell ref="G33:G40"/>
    <mergeCell ref="O33:O37"/>
    <mergeCell ref="P33:P37"/>
    <mergeCell ref="C8:C10"/>
    <mergeCell ref="E8:E9"/>
    <mergeCell ref="G8:G9"/>
    <mergeCell ref="I8:I9"/>
    <mergeCell ref="P8:P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4C34-A086-4743-A684-925193667D40}">
  <sheetPr>
    <tabColor theme="5" tint="0.79998168889431442"/>
  </sheetPr>
  <dimension ref="A1:W53"/>
  <sheetViews>
    <sheetView topLeftCell="A30" zoomScale="90" zoomScaleNormal="90" workbookViewId="0">
      <selection activeCell="D50" sqref="D50"/>
    </sheetView>
  </sheetViews>
  <sheetFormatPr defaultRowHeight="14.5" x14ac:dyDescent="0.35"/>
  <cols>
    <col min="1" max="1" width="14.81640625" style="6" bestFit="1" customWidth="1"/>
    <col min="2" max="10" width="9.36328125" customWidth="1"/>
    <col min="11" max="11" width="10.6328125" bestFit="1" customWidth="1"/>
    <col min="12" max="12" width="10.54296875" bestFit="1" customWidth="1"/>
    <col min="15" max="23" width="9.36328125" customWidth="1"/>
  </cols>
  <sheetData>
    <row r="1" spans="1:23" x14ac:dyDescent="0.35">
      <c r="A1" s="21" t="s">
        <v>21</v>
      </c>
      <c r="F1" t="s">
        <v>41</v>
      </c>
      <c r="G1">
        <f>SUM(B4:J44)</f>
        <v>134</v>
      </c>
      <c r="H1" t="s">
        <v>42</v>
      </c>
      <c r="K1" t="s">
        <v>16</v>
      </c>
      <c r="L1" s="20">
        <v>43407</v>
      </c>
      <c r="N1" s="4" t="s">
        <v>25</v>
      </c>
      <c r="S1" s="31" t="s">
        <v>43</v>
      </c>
      <c r="T1" s="32">
        <f>G1/'Parking Capacity'!$G$1</f>
        <v>0.29977628635346754</v>
      </c>
    </row>
    <row r="2" spans="1:23" x14ac:dyDescent="0.35">
      <c r="K2" t="s">
        <v>17</v>
      </c>
      <c r="L2" t="s">
        <v>18</v>
      </c>
      <c r="S2" t="s">
        <v>47</v>
      </c>
      <c r="T2" s="32">
        <f>G1/('Parking Capacity'!G1-'Parking Capacity'!C47)</f>
        <v>0.41104294478527609</v>
      </c>
    </row>
    <row r="3" spans="1:23" ht="43.5" x14ac:dyDescent="0.35">
      <c r="C3" s="8" t="s">
        <v>1</v>
      </c>
      <c r="D3" s="5" t="s">
        <v>14</v>
      </c>
      <c r="E3" s="8" t="s">
        <v>2</v>
      </c>
      <c r="F3" s="2"/>
      <c r="G3" s="8" t="s">
        <v>1</v>
      </c>
      <c r="H3" s="5" t="s">
        <v>15</v>
      </c>
      <c r="I3" s="8" t="s">
        <v>2</v>
      </c>
      <c r="N3" s="6"/>
      <c r="P3" s="8" t="s">
        <v>1</v>
      </c>
      <c r="Q3" s="5" t="s">
        <v>14</v>
      </c>
      <c r="R3" s="8" t="s">
        <v>2</v>
      </c>
      <c r="S3" s="2"/>
      <c r="T3" s="8" t="s">
        <v>1</v>
      </c>
      <c r="U3" s="5" t="s">
        <v>15</v>
      </c>
      <c r="V3" s="8" t="s">
        <v>2</v>
      </c>
    </row>
    <row r="4" spans="1:23" x14ac:dyDescent="0.35">
      <c r="B4" s="19"/>
      <c r="C4" s="17">
        <v>0</v>
      </c>
      <c r="D4" s="15"/>
      <c r="E4" s="17">
        <v>2</v>
      </c>
      <c r="F4" s="19"/>
      <c r="G4" s="17">
        <v>1</v>
      </c>
      <c r="H4" s="15"/>
      <c r="I4" s="17">
        <v>0</v>
      </c>
      <c r="J4" s="19"/>
      <c r="N4" s="6"/>
      <c r="O4" s="12"/>
      <c r="P4" s="25">
        <f>C4/'Parking Capacity'!C4</f>
        <v>0</v>
      </c>
      <c r="Q4" s="10"/>
      <c r="R4" s="25">
        <f>E4/'Parking Capacity'!E4</f>
        <v>0.4</v>
      </c>
      <c r="S4" s="12"/>
      <c r="T4" s="25">
        <f>G4/'Parking Capacity'!G4</f>
        <v>0.33333333333333331</v>
      </c>
      <c r="U4" s="10"/>
      <c r="V4" s="25">
        <f>I4/'Parking Capacity'!I4</f>
        <v>0</v>
      </c>
      <c r="W4" s="12"/>
    </row>
    <row r="5" spans="1:23" x14ac:dyDescent="0.35">
      <c r="A5" s="6" t="s">
        <v>3</v>
      </c>
      <c r="B5" s="28"/>
      <c r="C5" s="19"/>
      <c r="D5" s="15"/>
      <c r="E5" s="19"/>
      <c r="F5" s="28"/>
      <c r="G5" s="19"/>
      <c r="H5" s="15"/>
      <c r="I5" s="19"/>
      <c r="J5" s="28"/>
      <c r="N5" s="6" t="s">
        <v>3</v>
      </c>
      <c r="O5" s="28" t="s">
        <v>36</v>
      </c>
      <c r="P5" s="12"/>
      <c r="Q5" s="10"/>
      <c r="R5" s="12"/>
      <c r="S5" s="28" t="s">
        <v>36</v>
      </c>
      <c r="T5" s="12"/>
      <c r="U5" s="10"/>
      <c r="V5" s="12"/>
      <c r="W5" s="28" t="s">
        <v>36</v>
      </c>
    </row>
    <row r="6" spans="1:23" x14ac:dyDescent="0.35">
      <c r="A6" s="7"/>
      <c r="B6" s="15"/>
      <c r="C6" s="15"/>
      <c r="D6" s="15"/>
      <c r="E6" s="15"/>
      <c r="F6" s="16" t="s">
        <v>0</v>
      </c>
      <c r="G6" s="15"/>
      <c r="H6" s="15"/>
      <c r="I6" s="15"/>
      <c r="J6" s="15"/>
      <c r="N6" s="7"/>
      <c r="O6" s="10"/>
      <c r="P6" s="10"/>
      <c r="Q6" s="10"/>
      <c r="R6" s="10"/>
      <c r="S6" s="11" t="s">
        <v>0</v>
      </c>
      <c r="T6" s="10"/>
      <c r="U6" s="10"/>
      <c r="V6" s="10"/>
      <c r="W6" s="10"/>
    </row>
    <row r="7" spans="1:23" x14ac:dyDescent="0.35">
      <c r="A7" s="6" t="s">
        <v>4</v>
      </c>
      <c r="B7" s="17">
        <v>0</v>
      </c>
      <c r="C7" s="19"/>
      <c r="D7" s="15"/>
      <c r="E7" s="19"/>
      <c r="F7" s="17">
        <v>0</v>
      </c>
      <c r="G7" s="19"/>
      <c r="H7" s="15"/>
      <c r="I7" s="19"/>
      <c r="J7" s="17">
        <v>1</v>
      </c>
      <c r="N7" s="6" t="s">
        <v>4</v>
      </c>
      <c r="O7" s="25">
        <f>B7/'Parking Capacity'!B7</f>
        <v>0</v>
      </c>
      <c r="P7" s="12"/>
      <c r="Q7" s="10"/>
      <c r="R7" s="12"/>
      <c r="S7" s="25">
        <f>F7/'Parking Capacity'!F7</f>
        <v>0</v>
      </c>
      <c r="T7" s="12"/>
      <c r="U7" s="10"/>
      <c r="V7" s="12"/>
      <c r="W7" s="25">
        <f>J7/'Parking Capacity'!J7</f>
        <v>1</v>
      </c>
    </row>
    <row r="8" spans="1:23" x14ac:dyDescent="0.35">
      <c r="B8" s="19"/>
      <c r="C8" s="52">
        <v>1</v>
      </c>
      <c r="D8" s="15"/>
      <c r="E8" s="52">
        <v>0</v>
      </c>
      <c r="F8" s="19"/>
      <c r="G8" s="52">
        <v>0</v>
      </c>
      <c r="H8" s="15"/>
      <c r="I8" s="52">
        <v>1</v>
      </c>
      <c r="J8" s="19"/>
      <c r="N8" s="6"/>
      <c r="O8" s="12"/>
      <c r="P8" s="57">
        <f>C8/'Parking Capacity'!C8:C9</f>
        <v>9.0909090909090912E-2</v>
      </c>
      <c r="Q8" s="10"/>
      <c r="R8" s="57">
        <f>E8/'Parking Capacity'!E8:E9</f>
        <v>0</v>
      </c>
      <c r="S8" s="12"/>
      <c r="T8" s="57">
        <f>G8/'Parking Capacity'!G8:G9</f>
        <v>0</v>
      </c>
      <c r="U8" s="10"/>
      <c r="V8" s="57">
        <f>I8/'Parking Capacity'!I8</f>
        <v>0.33333333333333331</v>
      </c>
      <c r="W8" s="12"/>
    </row>
    <row r="9" spans="1:23" x14ac:dyDescent="0.35">
      <c r="B9" s="19"/>
      <c r="C9" s="52"/>
      <c r="D9" s="15"/>
      <c r="E9" s="52"/>
      <c r="F9" s="19"/>
      <c r="G9" s="52"/>
      <c r="H9" s="15"/>
      <c r="I9" s="52"/>
      <c r="J9" s="19"/>
      <c r="N9" s="6"/>
      <c r="O9" s="12"/>
      <c r="P9" s="57"/>
      <c r="Q9" s="10"/>
      <c r="R9" s="57"/>
      <c r="S9" s="12"/>
      <c r="T9" s="57"/>
      <c r="U9" s="10"/>
      <c r="V9" s="57"/>
      <c r="W9" s="12"/>
    </row>
    <row r="10" spans="1:23" x14ac:dyDescent="0.35">
      <c r="B10" s="19"/>
      <c r="C10" s="52"/>
      <c r="D10" s="15"/>
      <c r="E10" s="19"/>
      <c r="F10" s="28"/>
      <c r="G10" s="19"/>
      <c r="H10" s="15"/>
      <c r="I10" s="19"/>
      <c r="J10" s="28"/>
      <c r="O10" s="12"/>
      <c r="P10" s="57"/>
      <c r="Q10" s="10"/>
      <c r="R10" s="12"/>
      <c r="S10" s="28" t="s">
        <v>36</v>
      </c>
      <c r="T10" s="12"/>
      <c r="U10" s="10"/>
      <c r="V10" s="12"/>
      <c r="W10" s="28" t="s">
        <v>36</v>
      </c>
    </row>
    <row r="11" spans="1:23" x14ac:dyDescent="0.35">
      <c r="A11" s="6" t="s">
        <v>3</v>
      </c>
      <c r="B11" s="17">
        <v>0</v>
      </c>
      <c r="C11" s="19"/>
      <c r="D11" s="15"/>
      <c r="E11" s="15"/>
      <c r="F11" s="16" t="s">
        <v>5</v>
      </c>
      <c r="G11" s="15"/>
      <c r="H11" s="15"/>
      <c r="I11" s="15"/>
      <c r="J11" s="15"/>
      <c r="N11" s="6" t="s">
        <v>3</v>
      </c>
      <c r="O11" s="25">
        <f>B11/'Parking Capacity'!B11</f>
        <v>0</v>
      </c>
      <c r="P11" s="12"/>
      <c r="Q11" s="10"/>
      <c r="R11" s="10"/>
      <c r="S11" s="11" t="s">
        <v>5</v>
      </c>
      <c r="T11" s="10"/>
      <c r="U11" s="10"/>
      <c r="V11" s="10"/>
      <c r="W11" s="10"/>
    </row>
    <row r="12" spans="1:23" x14ac:dyDescent="0.35">
      <c r="A12" s="7"/>
      <c r="B12" s="15"/>
      <c r="C12" s="15"/>
      <c r="D12" s="15"/>
      <c r="E12" s="19"/>
      <c r="F12" s="17">
        <v>6</v>
      </c>
      <c r="G12" s="19"/>
      <c r="H12" s="15"/>
      <c r="I12" s="19"/>
      <c r="J12" s="17">
        <v>3</v>
      </c>
      <c r="N12" s="7"/>
      <c r="O12" s="10"/>
      <c r="P12" s="10"/>
      <c r="Q12" s="10"/>
      <c r="R12" s="12"/>
      <c r="S12" s="25">
        <f>F12/'Parking Capacity'!F12</f>
        <v>1</v>
      </c>
      <c r="T12" s="12"/>
      <c r="U12" s="10"/>
      <c r="V12" s="12"/>
      <c r="W12" s="25">
        <f>J12/'Parking Capacity'!J12</f>
        <v>0.3</v>
      </c>
    </row>
    <row r="13" spans="1:23" x14ac:dyDescent="0.35">
      <c r="A13" s="6" t="s">
        <v>4</v>
      </c>
      <c r="B13" s="17">
        <v>9</v>
      </c>
      <c r="C13" s="19"/>
      <c r="D13" s="15"/>
      <c r="E13" s="36">
        <v>0</v>
      </c>
      <c r="F13" s="19"/>
      <c r="G13" s="17">
        <v>0</v>
      </c>
      <c r="H13" s="15"/>
      <c r="I13" s="26">
        <v>0</v>
      </c>
      <c r="J13" s="19"/>
      <c r="N13" s="6" t="s">
        <v>4</v>
      </c>
      <c r="O13" s="25">
        <f>B13/'Parking Capacity'!B13</f>
        <v>1.125</v>
      </c>
      <c r="P13" s="12"/>
      <c r="Q13" s="10"/>
      <c r="R13" s="25" t="e">
        <f>E13/'Parking Capacity'!E13</f>
        <v>#DIV/0!</v>
      </c>
      <c r="S13" s="12"/>
      <c r="T13" s="25">
        <f>G13/'Parking Capacity'!G13</f>
        <v>0</v>
      </c>
      <c r="U13" s="10"/>
      <c r="V13" s="27">
        <f>I13/'Parking Capacity'!I13</f>
        <v>0</v>
      </c>
      <c r="W13" s="12"/>
    </row>
    <row r="14" spans="1:23" x14ac:dyDescent="0.35">
      <c r="A14" s="6" t="s">
        <v>3</v>
      </c>
      <c r="B14" s="19"/>
      <c r="C14" s="52">
        <v>0</v>
      </c>
      <c r="D14" s="15"/>
      <c r="E14" s="19"/>
      <c r="F14" s="17">
        <v>3</v>
      </c>
      <c r="G14" s="19"/>
      <c r="H14" s="15"/>
      <c r="I14" s="19"/>
      <c r="J14" s="17">
        <v>2</v>
      </c>
      <c r="N14" s="6" t="s">
        <v>3</v>
      </c>
      <c r="O14" s="12"/>
      <c r="P14" s="57">
        <f>C14:C17/'Parking Capacity'!C14:C17</f>
        <v>0</v>
      </c>
      <c r="Q14" s="10"/>
      <c r="R14" s="12"/>
      <c r="S14" s="25">
        <f>F14/'Parking Capacity'!F14</f>
        <v>0.375</v>
      </c>
      <c r="T14" s="12"/>
      <c r="U14" s="10"/>
      <c r="V14" s="12"/>
      <c r="W14" s="25">
        <f>J14/'Parking Capacity'!J14</f>
        <v>0.2</v>
      </c>
    </row>
    <row r="15" spans="1:23" x14ac:dyDescent="0.35">
      <c r="B15" s="19"/>
      <c r="C15" s="52"/>
      <c r="D15" s="15"/>
      <c r="E15" s="15"/>
      <c r="F15" s="16" t="s">
        <v>6</v>
      </c>
      <c r="G15" s="15"/>
      <c r="H15" s="15"/>
      <c r="I15" s="15"/>
      <c r="J15" s="15"/>
      <c r="N15" s="6"/>
      <c r="O15" s="12"/>
      <c r="P15" s="57"/>
      <c r="Q15" s="10"/>
      <c r="R15" s="10"/>
      <c r="S15" s="11" t="s">
        <v>6</v>
      </c>
      <c r="T15" s="10"/>
      <c r="U15" s="10"/>
      <c r="V15" s="10"/>
      <c r="W15" s="10"/>
    </row>
    <row r="16" spans="1:23" x14ac:dyDescent="0.35">
      <c r="A16" s="6" t="s">
        <v>4</v>
      </c>
      <c r="B16" s="19"/>
      <c r="C16" s="52"/>
      <c r="D16" s="15"/>
      <c r="E16" s="19"/>
      <c r="F16" s="17">
        <v>4</v>
      </c>
      <c r="G16" s="19"/>
      <c r="H16" s="15"/>
      <c r="I16" s="19"/>
      <c r="J16" s="28"/>
      <c r="N16" s="6" t="s">
        <v>4</v>
      </c>
      <c r="O16" s="12"/>
      <c r="P16" s="57"/>
      <c r="Q16" s="10"/>
      <c r="R16" s="12"/>
      <c r="S16" s="25">
        <f>F16/'Parking Capacity'!F16</f>
        <v>0.5714285714285714</v>
      </c>
      <c r="T16" s="12"/>
      <c r="U16" s="10"/>
      <c r="V16" s="12"/>
      <c r="W16" s="28" t="s">
        <v>36</v>
      </c>
    </row>
    <row r="17" spans="1:23" x14ac:dyDescent="0.35">
      <c r="B17" s="19"/>
      <c r="C17" s="52"/>
      <c r="D17" s="15"/>
      <c r="E17" s="17">
        <v>3</v>
      </c>
      <c r="F17" s="19"/>
      <c r="G17" s="17">
        <v>0</v>
      </c>
      <c r="H17" s="15"/>
      <c r="I17" s="17">
        <v>1</v>
      </c>
      <c r="J17" s="19"/>
      <c r="N17" s="6"/>
      <c r="O17" s="12"/>
      <c r="P17" s="57"/>
      <c r="Q17" s="10"/>
      <c r="R17" s="25">
        <f>E17/'Parking Capacity'!E17</f>
        <v>0.42857142857142855</v>
      </c>
      <c r="S17" s="12"/>
      <c r="T17" s="25">
        <f>G17/'Parking Capacity'!G17</f>
        <v>0</v>
      </c>
      <c r="U17" s="10"/>
      <c r="V17" s="25">
        <f>I17/'Parking Capacity'!I17</f>
        <v>0.33333333333333331</v>
      </c>
      <c r="W17" s="12"/>
    </row>
    <row r="18" spans="1:23" x14ac:dyDescent="0.35">
      <c r="A18" s="6" t="s">
        <v>3</v>
      </c>
      <c r="B18" s="17">
        <v>4</v>
      </c>
      <c r="C18" s="19"/>
      <c r="D18" s="15"/>
      <c r="E18" s="19"/>
      <c r="F18" s="17">
        <v>1</v>
      </c>
      <c r="G18" s="19"/>
      <c r="H18" s="15"/>
      <c r="I18" s="19"/>
      <c r="J18" s="17">
        <v>2</v>
      </c>
      <c r="N18" s="6" t="s">
        <v>3</v>
      </c>
      <c r="O18" s="25">
        <f>B18/'Parking Capacity'!B18</f>
        <v>0.8</v>
      </c>
      <c r="P18" s="12"/>
      <c r="Q18" s="10"/>
      <c r="R18" s="12"/>
      <c r="S18" s="25">
        <f>F18/'Parking Capacity'!F18</f>
        <v>0.14285714285714285</v>
      </c>
      <c r="T18" s="12"/>
      <c r="U18" s="10"/>
      <c r="V18" s="12"/>
      <c r="W18" s="25">
        <f>J18/'Parking Capacity'!J18</f>
        <v>0.66666666666666663</v>
      </c>
    </row>
    <row r="19" spans="1:23" x14ac:dyDescent="0.35">
      <c r="A19" s="7"/>
      <c r="B19" s="15"/>
      <c r="C19" s="15"/>
      <c r="D19" s="15"/>
      <c r="E19" s="15"/>
      <c r="F19" s="16" t="s">
        <v>7</v>
      </c>
      <c r="G19" s="15"/>
      <c r="H19" s="15"/>
      <c r="I19" s="15"/>
      <c r="J19" s="15"/>
      <c r="N19" s="7"/>
      <c r="O19" s="10"/>
      <c r="P19" s="10"/>
      <c r="Q19" s="10"/>
      <c r="R19" s="10"/>
      <c r="S19" s="11" t="s">
        <v>7</v>
      </c>
      <c r="T19" s="10"/>
      <c r="U19" s="10"/>
      <c r="V19" s="10"/>
      <c r="W19" s="10"/>
    </row>
    <row r="20" spans="1:23" x14ac:dyDescent="0.35">
      <c r="A20" s="6" t="s">
        <v>4</v>
      </c>
      <c r="B20" s="17">
        <v>3</v>
      </c>
      <c r="C20" s="19"/>
      <c r="D20" s="15"/>
      <c r="E20" s="19"/>
      <c r="F20" s="30">
        <v>6</v>
      </c>
      <c r="G20" s="19"/>
      <c r="H20" s="15"/>
      <c r="I20" s="19"/>
      <c r="J20" s="17">
        <v>3</v>
      </c>
      <c r="N20" s="6" t="s">
        <v>4</v>
      </c>
      <c r="O20" s="25">
        <f>B20/'Parking Capacity'!B20</f>
        <v>0.375</v>
      </c>
      <c r="P20" s="12"/>
      <c r="Q20" s="10"/>
      <c r="R20" s="12"/>
      <c r="S20" s="25">
        <f>F20/'Parking Capacity'!F20</f>
        <v>0.8571428571428571</v>
      </c>
      <c r="T20" s="12"/>
      <c r="U20" s="10"/>
      <c r="V20" s="12"/>
      <c r="W20" s="25">
        <f>J20/'Parking Capacity'!J20</f>
        <v>0.5</v>
      </c>
    </row>
    <row r="21" spans="1:23" x14ac:dyDescent="0.35">
      <c r="B21" s="19"/>
      <c r="C21" s="17">
        <v>4</v>
      </c>
      <c r="D21" s="15"/>
      <c r="E21" s="17">
        <v>2</v>
      </c>
      <c r="F21" s="19"/>
      <c r="G21" s="17">
        <v>1</v>
      </c>
      <c r="H21" s="15"/>
      <c r="I21" s="17">
        <v>2</v>
      </c>
      <c r="J21" s="19"/>
      <c r="N21" s="6"/>
      <c r="O21" s="12"/>
      <c r="P21" s="25">
        <f>C21/'Parking Capacity'!C21</f>
        <v>0.5</v>
      </c>
      <c r="Q21" s="10"/>
      <c r="R21" s="25">
        <f>E21/'Parking Capacity'!E21</f>
        <v>0.2</v>
      </c>
      <c r="S21" s="12"/>
      <c r="T21" s="25">
        <f>G21/'Parking Capacity'!G21</f>
        <v>0.14285714285714285</v>
      </c>
      <c r="U21" s="10"/>
      <c r="V21" s="25">
        <f>I21/'Parking Capacity'!I21</f>
        <v>0.33333333333333331</v>
      </c>
      <c r="W21" s="12"/>
    </row>
    <row r="22" spans="1:23" x14ac:dyDescent="0.35">
      <c r="A22" s="6" t="s">
        <v>3</v>
      </c>
      <c r="B22" s="17">
        <v>0</v>
      </c>
      <c r="C22" s="19"/>
      <c r="D22" s="15"/>
      <c r="E22" s="19"/>
      <c r="F22" s="17">
        <v>3</v>
      </c>
      <c r="G22" s="19"/>
      <c r="H22" s="15"/>
      <c r="I22" s="19"/>
      <c r="J22" s="17">
        <v>4</v>
      </c>
      <c r="N22" s="6" t="s">
        <v>3</v>
      </c>
      <c r="O22" s="25">
        <f>B22/'Parking Capacity'!B22</f>
        <v>0</v>
      </c>
      <c r="P22" s="12"/>
      <c r="Q22" s="10"/>
      <c r="R22" s="12"/>
      <c r="S22" s="25">
        <f>F22/'Parking Capacity'!F22</f>
        <v>0.27272727272727271</v>
      </c>
      <c r="T22" s="12"/>
      <c r="U22" s="10"/>
      <c r="V22" s="12"/>
      <c r="W22" s="25">
        <f>J22/'Parking Capacity'!J22</f>
        <v>0.44444444444444442</v>
      </c>
    </row>
    <row r="23" spans="1:23" x14ac:dyDescent="0.35">
      <c r="A23" s="7"/>
      <c r="B23" s="15"/>
      <c r="C23" s="15"/>
      <c r="D23" s="15"/>
      <c r="E23" s="15"/>
      <c r="F23" s="16" t="s">
        <v>8</v>
      </c>
      <c r="G23" s="15"/>
      <c r="H23" s="15"/>
      <c r="I23" s="15"/>
      <c r="J23" s="15"/>
      <c r="N23" s="7"/>
      <c r="O23" s="10"/>
      <c r="P23" s="10"/>
      <c r="Q23" s="10"/>
      <c r="R23" s="10"/>
      <c r="S23" s="11" t="s">
        <v>8</v>
      </c>
      <c r="T23" s="10"/>
      <c r="U23" s="10"/>
      <c r="V23" s="10"/>
      <c r="W23" s="10"/>
    </row>
    <row r="24" spans="1:23" x14ac:dyDescent="0.35">
      <c r="A24" s="6" t="s">
        <v>4</v>
      </c>
      <c r="B24" s="17">
        <v>0</v>
      </c>
      <c r="C24" s="19"/>
      <c r="D24" s="15"/>
      <c r="E24" s="19"/>
      <c r="F24" s="30">
        <v>6</v>
      </c>
      <c r="G24" s="19"/>
      <c r="H24" s="15"/>
      <c r="I24" s="19"/>
      <c r="J24" s="17">
        <v>0</v>
      </c>
      <c r="N24" s="6" t="s">
        <v>4</v>
      </c>
      <c r="O24" s="25">
        <f>B24/'Parking Capacity'!B24</f>
        <v>0</v>
      </c>
      <c r="P24" s="12"/>
      <c r="Q24" s="10"/>
      <c r="R24" s="12"/>
      <c r="S24" s="25">
        <f>F24/'Parking Capacity'!F24</f>
        <v>0.75</v>
      </c>
      <c r="T24" s="12"/>
      <c r="U24" s="10"/>
      <c r="V24" s="12"/>
      <c r="W24" s="25">
        <f>J24/'Parking Capacity'!J24</f>
        <v>0</v>
      </c>
    </row>
    <row r="25" spans="1:23" x14ac:dyDescent="0.35">
      <c r="B25" s="19"/>
      <c r="C25" s="17">
        <v>4</v>
      </c>
      <c r="D25" s="15"/>
      <c r="E25" s="17">
        <v>5</v>
      </c>
      <c r="F25" s="19"/>
      <c r="G25" s="17">
        <v>1</v>
      </c>
      <c r="H25" s="15"/>
      <c r="I25" s="17">
        <v>0</v>
      </c>
      <c r="J25" s="19"/>
      <c r="N25" s="6"/>
      <c r="O25" s="12"/>
      <c r="P25" s="25">
        <f>C25/'Parking Capacity'!C25</f>
        <v>0.66666666666666663</v>
      </c>
      <c r="Q25" s="10"/>
      <c r="R25" s="25">
        <f>E25/'Parking Capacity'!E25</f>
        <v>0.83333333333333337</v>
      </c>
      <c r="S25" s="12"/>
      <c r="T25" s="25">
        <f>G25/'Parking Capacity'!G25</f>
        <v>0.25</v>
      </c>
      <c r="U25" s="10"/>
      <c r="V25" s="25">
        <f>I25/'Parking Capacity'!I25</f>
        <v>0</v>
      </c>
      <c r="W25" s="12"/>
    </row>
    <row r="26" spans="1:23" x14ac:dyDescent="0.35">
      <c r="A26" s="6" t="s">
        <v>3</v>
      </c>
      <c r="B26" s="28"/>
      <c r="C26" s="19"/>
      <c r="D26" s="15"/>
      <c r="E26" s="19"/>
      <c r="F26" s="17">
        <v>3</v>
      </c>
      <c r="G26" s="19"/>
      <c r="H26" s="15"/>
      <c r="I26" s="19"/>
      <c r="J26" s="17">
        <v>2</v>
      </c>
      <c r="N26" s="6" t="s">
        <v>3</v>
      </c>
      <c r="O26" s="28" t="s">
        <v>36</v>
      </c>
      <c r="P26" s="12"/>
      <c r="Q26" s="10"/>
      <c r="R26" s="12"/>
      <c r="S26" s="25">
        <f>F26/'Parking Capacity'!F26</f>
        <v>0.3</v>
      </c>
      <c r="T26" s="12"/>
      <c r="U26" s="10"/>
      <c r="V26" s="12"/>
      <c r="W26" s="25">
        <f>J26/'Parking Capacity'!J26</f>
        <v>0.4</v>
      </c>
    </row>
    <row r="27" spans="1:23" x14ac:dyDescent="0.35">
      <c r="A27" s="7"/>
      <c r="B27" s="15"/>
      <c r="C27" s="15"/>
      <c r="D27" s="15"/>
      <c r="E27" s="15"/>
      <c r="F27" s="16" t="s">
        <v>9</v>
      </c>
      <c r="G27" s="15"/>
      <c r="H27" s="15"/>
      <c r="I27" s="15"/>
      <c r="J27" s="15"/>
      <c r="N27" s="7"/>
      <c r="O27" s="10"/>
      <c r="P27" s="10"/>
      <c r="Q27" s="10"/>
      <c r="R27" s="10"/>
      <c r="S27" s="11" t="s">
        <v>9</v>
      </c>
      <c r="T27" s="10"/>
      <c r="U27" s="10"/>
      <c r="V27" s="10"/>
      <c r="W27" s="10"/>
    </row>
    <row r="28" spans="1:23" x14ac:dyDescent="0.35">
      <c r="A28" s="6" t="s">
        <v>4</v>
      </c>
      <c r="B28" s="28"/>
      <c r="C28" s="19"/>
      <c r="D28" s="15"/>
      <c r="E28" s="19"/>
      <c r="F28" s="30">
        <v>2</v>
      </c>
      <c r="G28" s="19"/>
      <c r="H28" s="15"/>
      <c r="I28" s="19"/>
      <c r="J28" s="17">
        <v>1</v>
      </c>
      <c r="N28" s="6" t="s">
        <v>4</v>
      </c>
      <c r="O28" s="28" t="s">
        <v>38</v>
      </c>
      <c r="P28" s="12"/>
      <c r="Q28" s="10"/>
      <c r="R28" s="12"/>
      <c r="S28" s="25">
        <f>F28/'Parking Capacity'!F28</f>
        <v>0.2857142857142857</v>
      </c>
      <c r="T28" s="12"/>
      <c r="U28" s="10"/>
      <c r="V28" s="12"/>
      <c r="W28" s="25">
        <f>J28/'Parking Capacity'!J28</f>
        <v>0.2</v>
      </c>
    </row>
    <row r="29" spans="1:23" x14ac:dyDescent="0.35">
      <c r="B29" s="19"/>
      <c r="C29" s="36"/>
      <c r="D29" s="15"/>
      <c r="E29" s="17">
        <v>1</v>
      </c>
      <c r="F29" s="19"/>
      <c r="G29" s="17">
        <v>0</v>
      </c>
      <c r="H29" s="15"/>
      <c r="I29" s="28"/>
      <c r="J29" s="19"/>
      <c r="N29" s="6"/>
      <c r="O29" s="12"/>
      <c r="P29" s="28" t="s">
        <v>38</v>
      </c>
      <c r="Q29" s="10"/>
      <c r="R29" s="25">
        <f>E29/'Parking Capacity'!E29</f>
        <v>0.5</v>
      </c>
      <c r="S29" s="12"/>
      <c r="T29" s="25">
        <f>G29/'Parking Capacity'!G29</f>
        <v>0</v>
      </c>
      <c r="U29" s="10"/>
      <c r="V29" s="29" t="s">
        <v>36</v>
      </c>
      <c r="W29" s="12"/>
    </row>
    <row r="30" spans="1:23" x14ac:dyDescent="0.35">
      <c r="A30" s="6" t="s">
        <v>3</v>
      </c>
      <c r="B30" s="28"/>
      <c r="C30" s="19"/>
      <c r="D30" s="15"/>
      <c r="E30" s="19"/>
      <c r="F30" s="28"/>
      <c r="G30" s="19"/>
      <c r="H30" s="15"/>
      <c r="I30" s="19"/>
      <c r="J30" s="28"/>
      <c r="N30" s="6" t="s">
        <v>3</v>
      </c>
      <c r="O30" s="29" t="s">
        <v>36</v>
      </c>
      <c r="P30" s="12"/>
      <c r="Q30" s="10"/>
      <c r="R30" s="12"/>
      <c r="S30" s="29" t="s">
        <v>36</v>
      </c>
      <c r="T30" s="12"/>
      <c r="U30" s="10"/>
      <c r="V30" s="12"/>
      <c r="W30" s="29" t="s">
        <v>36</v>
      </c>
    </row>
    <row r="31" spans="1:23" x14ac:dyDescent="0.35">
      <c r="A31" s="7"/>
      <c r="B31" s="15"/>
      <c r="C31" s="15"/>
      <c r="D31" s="15"/>
      <c r="E31" s="15"/>
      <c r="F31" s="16" t="s">
        <v>10</v>
      </c>
      <c r="G31" s="15"/>
      <c r="H31" s="15"/>
      <c r="I31" s="15"/>
      <c r="J31" s="15"/>
      <c r="N31" s="7"/>
      <c r="O31" s="10"/>
      <c r="P31" s="10"/>
      <c r="Q31" s="10"/>
      <c r="R31" s="10"/>
      <c r="S31" s="11" t="s">
        <v>10</v>
      </c>
      <c r="T31" s="10"/>
      <c r="U31" s="10"/>
      <c r="V31" s="10"/>
      <c r="W31" s="10"/>
    </row>
    <row r="32" spans="1:23" x14ac:dyDescent="0.35">
      <c r="A32" s="6" t="s">
        <v>4</v>
      </c>
      <c r="B32" s="28"/>
      <c r="C32" s="19"/>
      <c r="D32" s="15"/>
      <c r="E32" s="19"/>
      <c r="F32" s="28"/>
      <c r="G32" s="19"/>
      <c r="H32" s="15"/>
      <c r="I32" s="19"/>
      <c r="J32" s="28"/>
      <c r="N32" s="6" t="s">
        <v>4</v>
      </c>
      <c r="O32" s="29" t="s">
        <v>36</v>
      </c>
      <c r="P32" s="12"/>
      <c r="Q32" s="10"/>
      <c r="R32" s="12"/>
      <c r="S32" s="29" t="s">
        <v>36</v>
      </c>
      <c r="T32" s="12"/>
      <c r="U32" s="10"/>
      <c r="V32" s="12"/>
      <c r="W32" s="29" t="s">
        <v>36</v>
      </c>
    </row>
    <row r="33" spans="1:23" x14ac:dyDescent="0.35">
      <c r="B33" s="53"/>
      <c r="C33" s="52">
        <v>0</v>
      </c>
      <c r="D33" s="15"/>
      <c r="E33" s="52">
        <v>0</v>
      </c>
      <c r="F33" s="53"/>
      <c r="G33" s="56"/>
      <c r="H33" s="15"/>
      <c r="I33" s="17">
        <v>0</v>
      </c>
      <c r="J33" s="19"/>
      <c r="N33" s="6"/>
      <c r="O33" s="58"/>
      <c r="P33" s="57">
        <f>C33/'Parking Capacity'!C33:C37</f>
        <v>0</v>
      </c>
      <c r="Q33" s="10"/>
      <c r="R33" s="57">
        <f>E33/'Parking Capacity'!E33:E41</f>
        <v>0</v>
      </c>
      <c r="S33" s="58"/>
      <c r="T33" s="59" t="s">
        <v>36</v>
      </c>
      <c r="U33" s="10"/>
      <c r="V33" s="25">
        <f>I33/'Parking Capacity'!I33</f>
        <v>0</v>
      </c>
      <c r="W33" s="12"/>
    </row>
    <row r="34" spans="1:23" x14ac:dyDescent="0.35">
      <c r="A34" s="6" t="s">
        <v>3</v>
      </c>
      <c r="B34" s="53"/>
      <c r="C34" s="52"/>
      <c r="D34" s="15"/>
      <c r="E34" s="52"/>
      <c r="F34" s="53"/>
      <c r="G34" s="56"/>
      <c r="H34" s="15"/>
      <c r="I34" s="19"/>
      <c r="J34" s="17">
        <v>3</v>
      </c>
      <c r="N34" s="6" t="s">
        <v>3</v>
      </c>
      <c r="O34" s="58"/>
      <c r="P34" s="57"/>
      <c r="Q34" s="10"/>
      <c r="R34" s="57"/>
      <c r="S34" s="58"/>
      <c r="T34" s="59"/>
      <c r="U34" s="10"/>
      <c r="V34" s="12"/>
      <c r="W34" s="25">
        <f>J34/'Parking Capacity'!J34</f>
        <v>0.375</v>
      </c>
    </row>
    <row r="35" spans="1:23" x14ac:dyDescent="0.35">
      <c r="A35" s="7"/>
      <c r="B35" s="53"/>
      <c r="C35" s="52"/>
      <c r="D35" s="15"/>
      <c r="E35" s="52"/>
      <c r="F35" s="53"/>
      <c r="G35" s="56"/>
      <c r="H35" s="15"/>
      <c r="I35" s="16" t="s">
        <v>11</v>
      </c>
      <c r="J35" s="15"/>
      <c r="N35" s="7"/>
      <c r="O35" s="58"/>
      <c r="P35" s="57"/>
      <c r="Q35" s="10"/>
      <c r="R35" s="57"/>
      <c r="S35" s="58"/>
      <c r="T35" s="59"/>
      <c r="U35" s="10"/>
      <c r="V35" s="11" t="s">
        <v>11</v>
      </c>
      <c r="W35" s="10"/>
    </row>
    <row r="36" spans="1:23" x14ac:dyDescent="0.35">
      <c r="A36" s="6" t="s">
        <v>4</v>
      </c>
      <c r="B36" s="53"/>
      <c r="C36" s="52"/>
      <c r="D36" s="15"/>
      <c r="E36" s="52"/>
      <c r="F36" s="53"/>
      <c r="G36" s="56"/>
      <c r="H36" s="15"/>
      <c r="I36" s="19"/>
      <c r="J36" s="17">
        <v>5</v>
      </c>
      <c r="N36" s="6" t="s">
        <v>4</v>
      </c>
      <c r="O36" s="58"/>
      <c r="P36" s="57"/>
      <c r="Q36" s="10"/>
      <c r="R36" s="57"/>
      <c r="S36" s="58"/>
      <c r="T36" s="59"/>
      <c r="U36" s="10"/>
      <c r="V36" s="12"/>
      <c r="W36" s="25">
        <f>J36/'Parking Capacity'!J36</f>
        <v>0.5</v>
      </c>
    </row>
    <row r="37" spans="1:23" x14ac:dyDescent="0.35">
      <c r="B37" s="53"/>
      <c r="C37" s="52"/>
      <c r="D37" s="15"/>
      <c r="E37" s="52"/>
      <c r="F37" s="53"/>
      <c r="G37" s="56"/>
      <c r="H37" s="15"/>
      <c r="I37" s="17">
        <v>1</v>
      </c>
      <c r="J37" s="19"/>
      <c r="N37" s="6"/>
      <c r="O37" s="58"/>
      <c r="P37" s="57"/>
      <c r="Q37" s="10"/>
      <c r="R37" s="57"/>
      <c r="S37" s="58"/>
      <c r="T37" s="59"/>
      <c r="U37" s="10"/>
      <c r="V37" s="25">
        <f>I37/'Parking Capacity'!I37</f>
        <v>0.25</v>
      </c>
      <c r="W37" s="12"/>
    </row>
    <row r="38" spans="1:23" x14ac:dyDescent="0.35">
      <c r="A38" s="6" t="s">
        <v>3</v>
      </c>
      <c r="B38" s="28"/>
      <c r="C38" s="19"/>
      <c r="D38" s="15"/>
      <c r="E38" s="52"/>
      <c r="F38" s="53"/>
      <c r="G38" s="56"/>
      <c r="H38" s="15"/>
      <c r="I38" s="19"/>
      <c r="J38" s="17">
        <v>5</v>
      </c>
      <c r="N38" s="6" t="s">
        <v>3</v>
      </c>
      <c r="O38" s="29" t="s">
        <v>36</v>
      </c>
      <c r="P38" s="12"/>
      <c r="Q38" s="10"/>
      <c r="R38" s="57"/>
      <c r="S38" s="58"/>
      <c r="T38" s="59"/>
      <c r="U38" s="10"/>
      <c r="V38" s="12"/>
      <c r="W38" s="25">
        <f>J38/'Parking Capacity'!J38</f>
        <v>0.625</v>
      </c>
    </row>
    <row r="39" spans="1:23" x14ac:dyDescent="0.35">
      <c r="A39" s="7"/>
      <c r="B39" s="16" t="s">
        <v>13</v>
      </c>
      <c r="C39" s="15"/>
      <c r="D39" s="15"/>
      <c r="E39" s="52"/>
      <c r="F39" s="53"/>
      <c r="G39" s="56"/>
      <c r="H39" s="15"/>
      <c r="I39" s="16" t="s">
        <v>13</v>
      </c>
      <c r="J39" s="15"/>
      <c r="N39" s="7"/>
      <c r="O39" s="11" t="s">
        <v>13</v>
      </c>
      <c r="P39" s="10"/>
      <c r="Q39" s="10"/>
      <c r="R39" s="57"/>
      <c r="S39" s="58"/>
      <c r="T39" s="59"/>
      <c r="U39" s="10"/>
      <c r="V39" s="11" t="s">
        <v>13</v>
      </c>
      <c r="W39" s="10"/>
    </row>
    <row r="40" spans="1:23" x14ac:dyDescent="0.35">
      <c r="A40" s="6" t="s">
        <v>4</v>
      </c>
      <c r="B40" s="28"/>
      <c r="C40" s="19"/>
      <c r="D40" s="15"/>
      <c r="E40" s="52"/>
      <c r="F40" s="53"/>
      <c r="G40" s="56"/>
      <c r="H40" s="15"/>
      <c r="I40" s="19"/>
      <c r="J40" s="17">
        <v>5</v>
      </c>
      <c r="N40" s="6" t="s">
        <v>4</v>
      </c>
      <c r="O40" s="29" t="s">
        <v>36</v>
      </c>
      <c r="P40" s="12"/>
      <c r="Q40" s="10"/>
      <c r="R40" s="57"/>
      <c r="S40" s="58"/>
      <c r="T40" s="59"/>
      <c r="U40" s="10"/>
      <c r="V40" s="12"/>
      <c r="W40" s="25">
        <f>J40/'Parking Capacity'!J40</f>
        <v>0.625</v>
      </c>
    </row>
    <row r="41" spans="1:23" x14ac:dyDescent="0.35">
      <c r="B41" s="19"/>
      <c r="C41" s="17">
        <v>1</v>
      </c>
      <c r="D41" s="15"/>
      <c r="E41" s="52"/>
      <c r="F41" s="53"/>
      <c r="G41" s="26">
        <v>1</v>
      </c>
      <c r="H41" s="15"/>
      <c r="I41" s="17">
        <v>1</v>
      </c>
      <c r="J41" s="19"/>
      <c r="N41" s="6"/>
      <c r="O41" s="12"/>
      <c r="P41" s="25">
        <f>C41/'Parking Capacity'!C41</f>
        <v>0.2</v>
      </c>
      <c r="Q41" s="10"/>
      <c r="R41" s="57"/>
      <c r="S41" s="58"/>
      <c r="T41" s="25">
        <f>G41/'Parking Capacity'!G41</f>
        <v>0.5</v>
      </c>
      <c r="U41" s="10"/>
      <c r="V41" s="25">
        <f>I41/'Parking Capacity'!I41</f>
        <v>0.2</v>
      </c>
      <c r="W41" s="12"/>
    </row>
    <row r="42" spans="1:23" x14ac:dyDescent="0.35">
      <c r="A42" s="6" t="s">
        <v>3</v>
      </c>
      <c r="B42" s="17">
        <v>7</v>
      </c>
      <c r="C42" s="19"/>
      <c r="D42" s="15"/>
      <c r="E42" s="19"/>
      <c r="F42" s="17">
        <v>1</v>
      </c>
      <c r="G42" s="19"/>
      <c r="H42" s="15"/>
      <c r="I42" s="19"/>
      <c r="J42" s="17">
        <v>0</v>
      </c>
      <c r="N42" s="6" t="s">
        <v>3</v>
      </c>
      <c r="O42" s="25">
        <f>B42/'Parking Capacity'!B42</f>
        <v>1</v>
      </c>
      <c r="P42" s="12"/>
      <c r="Q42" s="10"/>
      <c r="R42" s="12"/>
      <c r="S42" s="25">
        <f>F42/'Parking Capacity'!F42</f>
        <v>0.25</v>
      </c>
      <c r="T42" s="12"/>
      <c r="U42" s="10"/>
      <c r="V42" s="12"/>
      <c r="W42" s="25">
        <f>J42/'Parking Capacity'!J42</f>
        <v>0</v>
      </c>
    </row>
    <row r="43" spans="1:23" x14ac:dyDescent="0.35">
      <c r="A43" s="7"/>
      <c r="B43" s="15"/>
      <c r="C43" s="15"/>
      <c r="D43" s="15"/>
      <c r="E43" s="15"/>
      <c r="F43" s="16" t="s">
        <v>12</v>
      </c>
      <c r="G43" s="15"/>
      <c r="H43" s="15"/>
      <c r="I43" s="15"/>
      <c r="J43" s="15"/>
      <c r="N43" s="7"/>
      <c r="O43" s="10"/>
      <c r="P43" s="10"/>
      <c r="Q43" s="10"/>
      <c r="R43" s="10"/>
      <c r="S43" s="11" t="s">
        <v>12</v>
      </c>
      <c r="T43" s="10"/>
      <c r="U43" s="10"/>
      <c r="V43" s="10"/>
      <c r="W43" s="10"/>
    </row>
    <row r="44" spans="1:23" x14ac:dyDescent="0.35">
      <c r="A44" s="6" t="s">
        <v>4</v>
      </c>
      <c r="B44" s="17">
        <v>6</v>
      </c>
      <c r="C44" s="19"/>
      <c r="D44" s="17">
        <v>1</v>
      </c>
      <c r="E44" s="19"/>
      <c r="F44" s="17">
        <v>0</v>
      </c>
      <c r="G44" s="19"/>
      <c r="H44" s="15"/>
      <c r="I44" s="19"/>
      <c r="J44" s="28"/>
      <c r="N44" s="6" t="s">
        <v>4</v>
      </c>
      <c r="O44" s="25">
        <f>B44/'Parking Capacity'!B44</f>
        <v>0.8571428571428571</v>
      </c>
      <c r="P44" s="12"/>
      <c r="Q44" s="25">
        <f>D44/'Parking Capacity'!D44</f>
        <v>0.5</v>
      </c>
      <c r="R44" s="12"/>
      <c r="S44" s="25">
        <f>F44/'Parking Capacity'!F44</f>
        <v>0</v>
      </c>
      <c r="T44" s="12"/>
      <c r="U44" s="10"/>
      <c r="V44" s="12"/>
      <c r="W44" s="29" t="s">
        <v>36</v>
      </c>
    </row>
    <row r="45" spans="1:23" x14ac:dyDescent="0.35">
      <c r="D45" t="s">
        <v>33</v>
      </c>
      <c r="Q45" t="s">
        <v>33</v>
      </c>
    </row>
    <row r="47" spans="1:23" x14ac:dyDescent="0.35">
      <c r="C47" s="31" t="s">
        <v>68</v>
      </c>
      <c r="D47" s="2" t="s">
        <v>55</v>
      </c>
      <c r="E47" s="48" t="s">
        <v>69</v>
      </c>
      <c r="G47" s="31" t="s">
        <v>68</v>
      </c>
      <c r="H47" s="8" t="s">
        <v>56</v>
      </c>
      <c r="I47" s="48" t="s">
        <v>69</v>
      </c>
      <c r="P47" t="s">
        <v>44</v>
      </c>
      <c r="R47" t="s">
        <v>45</v>
      </c>
    </row>
    <row r="48" spans="1:23" x14ac:dyDescent="0.35">
      <c r="A48" s="6" t="s">
        <v>54</v>
      </c>
      <c r="B48">
        <f>('Parking Capacity'!B48)</f>
        <v>447</v>
      </c>
      <c r="C48" s="31">
        <f>('Parking Capacity'!C51)</f>
        <v>60</v>
      </c>
      <c r="D48" s="2">
        <f>('Parking Capacity'!C47)</f>
        <v>121</v>
      </c>
      <c r="E48" s="48">
        <f>('Parking Capacity'!E51)</f>
        <v>61</v>
      </c>
      <c r="G48" s="31">
        <f>('Parking Capacity'!G50)</f>
        <v>40</v>
      </c>
      <c r="H48" s="2">
        <f>('Parking Capacity'!G47)</f>
        <v>78</v>
      </c>
      <c r="I48" s="48">
        <f>('Parking Capacity'!I50)</f>
        <v>38</v>
      </c>
      <c r="P48" s="32">
        <f>SUM(C4:C41)/SUM('Parking Capacity'!C4:C41)</f>
        <v>0.16666666666666666</v>
      </c>
      <c r="R48" s="32">
        <f>SUM(E4:E41)/SUM('Parking Capacity'!E4:E41)</f>
        <v>0.21311475409836064</v>
      </c>
    </row>
    <row r="49" spans="1:17" x14ac:dyDescent="0.35">
      <c r="Q49" t="s">
        <v>46</v>
      </c>
    </row>
    <row r="50" spans="1:17" x14ac:dyDescent="0.35">
      <c r="A50" s="6" t="s">
        <v>63</v>
      </c>
      <c r="B50">
        <f>SUM(B4:J44)</f>
        <v>134</v>
      </c>
      <c r="C50">
        <f>SUM(C4:C41)</f>
        <v>10</v>
      </c>
      <c r="D50" s="8">
        <f>SUM(C4:E41)</f>
        <v>23</v>
      </c>
      <c r="E50" s="48">
        <f>SUM(E4:E41)</f>
        <v>13</v>
      </c>
      <c r="G50">
        <f>SUM(G4:G41)</f>
        <v>4</v>
      </c>
      <c r="H50" s="2">
        <f>SUM(G4:I41)</f>
        <v>10</v>
      </c>
      <c r="I50" s="48">
        <f>SUM(I4:I41)</f>
        <v>6</v>
      </c>
      <c r="Q50" s="32">
        <f>SUM(C4:E42)/SUM('Parking Capacity'!C4:E41)</f>
        <v>0.19008264462809918</v>
      </c>
    </row>
    <row r="51" spans="1:17" x14ac:dyDescent="0.35">
      <c r="A51" s="31" t="s">
        <v>58</v>
      </c>
      <c r="B51" s="38">
        <f>B50/B48</f>
        <v>0.29977628635346754</v>
      </c>
      <c r="C51" s="38">
        <f>C50/C48</f>
        <v>0.16666666666666666</v>
      </c>
      <c r="D51" s="51">
        <f>D50/D48</f>
        <v>0.19008264462809918</v>
      </c>
      <c r="E51" s="50">
        <f>E50/E48</f>
        <v>0.21311475409836064</v>
      </c>
      <c r="G51" s="38">
        <f>G50/G48</f>
        <v>0.1</v>
      </c>
      <c r="H51" s="51">
        <f>H50/H48</f>
        <v>0.12820512820512819</v>
      </c>
      <c r="I51" s="50">
        <f>I50/I48</f>
        <v>0.15789473684210525</v>
      </c>
    </row>
    <row r="53" spans="1:17" x14ac:dyDescent="0.35">
      <c r="A53" s="6" t="s">
        <v>70</v>
      </c>
      <c r="B53" s="4">
        <f>B48-B50</f>
        <v>313</v>
      </c>
      <c r="H53" s="8">
        <f>H48-H50</f>
        <v>68</v>
      </c>
    </row>
  </sheetData>
  <mergeCells count="20">
    <mergeCell ref="V8:V9"/>
    <mergeCell ref="C14:C17"/>
    <mergeCell ref="P14:P17"/>
    <mergeCell ref="G33:G40"/>
    <mergeCell ref="T33:T40"/>
    <mergeCell ref="C8:C10"/>
    <mergeCell ref="I8:I9"/>
    <mergeCell ref="P8:P10"/>
    <mergeCell ref="T8:T9"/>
    <mergeCell ref="E8:E9"/>
    <mergeCell ref="G8:G9"/>
    <mergeCell ref="R8:R9"/>
    <mergeCell ref="P33:P37"/>
    <mergeCell ref="R33:R41"/>
    <mergeCell ref="S33:S41"/>
    <mergeCell ref="B33:B37"/>
    <mergeCell ref="C33:C37"/>
    <mergeCell ref="E33:E41"/>
    <mergeCell ref="F33:F41"/>
    <mergeCell ref="O33:O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1D845-6774-4828-B5D5-6084DBE1CD7F}">
  <sheetPr>
    <tabColor theme="5" tint="0.79998168889431442"/>
    <pageSetUpPr fitToPage="1"/>
  </sheetPr>
  <dimension ref="A1:W53"/>
  <sheetViews>
    <sheetView topLeftCell="A30" zoomScale="90" zoomScaleNormal="90" workbookViewId="0">
      <selection activeCell="K47" sqref="K47"/>
    </sheetView>
  </sheetViews>
  <sheetFormatPr defaultRowHeight="14.5" x14ac:dyDescent="0.35"/>
  <cols>
    <col min="1" max="1" width="14.81640625" bestFit="1" customWidth="1"/>
    <col min="2" max="10" width="9.36328125" customWidth="1"/>
    <col min="11" max="11" width="10.6328125" bestFit="1" customWidth="1"/>
    <col min="12" max="12" width="10.54296875" bestFit="1" customWidth="1"/>
    <col min="15" max="23" width="9.36328125" customWidth="1"/>
  </cols>
  <sheetData>
    <row r="1" spans="1:23" x14ac:dyDescent="0.35">
      <c r="A1" s="21" t="s">
        <v>21</v>
      </c>
      <c r="K1" t="s">
        <v>16</v>
      </c>
      <c r="L1" s="20"/>
      <c r="N1" s="4" t="s">
        <v>25</v>
      </c>
    </row>
    <row r="2" spans="1:23" x14ac:dyDescent="0.35">
      <c r="A2" s="6"/>
      <c r="K2" t="s">
        <v>17</v>
      </c>
    </row>
    <row r="3" spans="1:23" ht="43.5" x14ac:dyDescent="0.35">
      <c r="A3" s="6"/>
      <c r="C3" s="8" t="s">
        <v>1</v>
      </c>
      <c r="D3" s="5" t="s">
        <v>14</v>
      </c>
      <c r="E3" s="8" t="s">
        <v>2</v>
      </c>
      <c r="F3" s="2"/>
      <c r="G3" s="8" t="s">
        <v>1</v>
      </c>
      <c r="H3" s="5" t="s">
        <v>15</v>
      </c>
      <c r="I3" s="8" t="s">
        <v>2</v>
      </c>
      <c r="N3" s="6"/>
      <c r="P3" s="8" t="s">
        <v>1</v>
      </c>
      <c r="Q3" s="5" t="s">
        <v>14</v>
      </c>
      <c r="R3" s="8" t="s">
        <v>2</v>
      </c>
      <c r="S3" s="2"/>
      <c r="T3" s="8" t="s">
        <v>1</v>
      </c>
      <c r="U3" s="5" t="s">
        <v>15</v>
      </c>
      <c r="V3" s="8" t="s">
        <v>2</v>
      </c>
    </row>
    <row r="4" spans="1:23" x14ac:dyDescent="0.35">
      <c r="A4" s="6"/>
      <c r="B4" s="19"/>
      <c r="C4" s="17">
        <v>0</v>
      </c>
      <c r="D4" s="15"/>
      <c r="E4" s="17">
        <v>0</v>
      </c>
      <c r="F4" s="19"/>
      <c r="G4" s="17">
        <v>1</v>
      </c>
      <c r="H4" s="15"/>
      <c r="I4" s="17">
        <v>1</v>
      </c>
      <c r="J4" s="19"/>
      <c r="N4" s="6"/>
      <c r="O4" s="12"/>
      <c r="P4" s="25">
        <f>C4/'Parking Capacity'!C4</f>
        <v>0</v>
      </c>
      <c r="Q4" s="10"/>
      <c r="R4" s="25">
        <f>E4/'Parking Capacity'!E4</f>
        <v>0</v>
      </c>
      <c r="S4" s="12"/>
      <c r="T4" s="25">
        <f>G4/'Parking Capacity'!G4</f>
        <v>0.33333333333333331</v>
      </c>
      <c r="U4" s="10"/>
      <c r="V4" s="25">
        <f>I4/'Parking Capacity'!I4</f>
        <v>0.125</v>
      </c>
      <c r="W4" s="12"/>
    </row>
    <row r="5" spans="1:23" x14ac:dyDescent="0.35">
      <c r="A5" s="6" t="s">
        <v>3</v>
      </c>
      <c r="B5" s="28"/>
      <c r="C5" s="19"/>
      <c r="D5" s="15"/>
      <c r="E5" s="19"/>
      <c r="F5" s="28"/>
      <c r="G5" s="19"/>
      <c r="H5" s="15"/>
      <c r="I5" s="19"/>
      <c r="J5" s="28"/>
      <c r="N5" s="6" t="s">
        <v>3</v>
      </c>
      <c r="O5" s="28" t="s">
        <v>36</v>
      </c>
      <c r="P5" s="12"/>
      <c r="Q5" s="10"/>
      <c r="R5" s="12"/>
      <c r="S5" s="28" t="s">
        <v>36</v>
      </c>
      <c r="T5" s="12"/>
      <c r="U5" s="10"/>
      <c r="V5" s="12"/>
      <c r="W5" s="28" t="s">
        <v>36</v>
      </c>
    </row>
    <row r="6" spans="1:23" x14ac:dyDescent="0.35">
      <c r="A6" s="7"/>
      <c r="B6" s="15"/>
      <c r="C6" s="15"/>
      <c r="D6" s="15"/>
      <c r="E6" s="15"/>
      <c r="F6" s="16" t="s">
        <v>0</v>
      </c>
      <c r="G6" s="15"/>
      <c r="H6" s="15"/>
      <c r="I6" s="15"/>
      <c r="J6" s="15"/>
      <c r="N6" s="7"/>
      <c r="O6" s="10"/>
      <c r="P6" s="10"/>
      <c r="Q6" s="10"/>
      <c r="R6" s="10"/>
      <c r="S6" s="11" t="s">
        <v>0</v>
      </c>
      <c r="T6" s="10"/>
      <c r="U6" s="10"/>
      <c r="V6" s="10"/>
      <c r="W6" s="10"/>
    </row>
    <row r="7" spans="1:23" x14ac:dyDescent="0.35">
      <c r="A7" s="6" t="s">
        <v>4</v>
      </c>
      <c r="B7" s="17">
        <v>0</v>
      </c>
      <c r="C7" s="19"/>
      <c r="D7" s="15"/>
      <c r="E7" s="19"/>
      <c r="F7" s="17">
        <v>0</v>
      </c>
      <c r="G7" s="19"/>
      <c r="H7" s="15"/>
      <c r="I7" s="19"/>
      <c r="J7" s="17">
        <v>2</v>
      </c>
      <c r="N7" s="6" t="s">
        <v>4</v>
      </c>
      <c r="O7" s="25">
        <f>B7/'Parking Capacity'!B7</f>
        <v>0</v>
      </c>
      <c r="P7" s="12"/>
      <c r="Q7" s="10"/>
      <c r="R7" s="12"/>
      <c r="S7" s="25">
        <f>F7/'Parking Capacity'!F7</f>
        <v>0</v>
      </c>
      <c r="T7" s="12"/>
      <c r="U7" s="10"/>
      <c r="V7" s="12"/>
      <c r="W7" s="25">
        <f>J7/'Parking Capacity'!J7</f>
        <v>2</v>
      </c>
    </row>
    <row r="8" spans="1:23" x14ac:dyDescent="0.35">
      <c r="A8" s="6"/>
      <c r="B8" s="19"/>
      <c r="C8" s="52">
        <v>0</v>
      </c>
      <c r="D8" s="15"/>
      <c r="E8" s="52">
        <v>0</v>
      </c>
      <c r="F8" s="19"/>
      <c r="G8" s="52">
        <v>0</v>
      </c>
      <c r="H8" s="15"/>
      <c r="I8" s="52">
        <v>0</v>
      </c>
      <c r="J8" s="19"/>
      <c r="N8" s="6"/>
      <c r="O8" s="12"/>
      <c r="P8" s="57">
        <f>C8/'Parking Capacity'!C8:C9</f>
        <v>0</v>
      </c>
      <c r="Q8" s="10"/>
      <c r="R8" s="57">
        <f>E8/'Parking Capacity'!E8:E9</f>
        <v>0</v>
      </c>
      <c r="S8" s="12"/>
      <c r="T8" s="57">
        <f>G8/'Parking Capacity'!G8:G9</f>
        <v>0</v>
      </c>
      <c r="U8" s="10"/>
      <c r="V8" s="57">
        <f>I8/'Parking Capacity'!I8</f>
        <v>0</v>
      </c>
      <c r="W8" s="12"/>
    </row>
    <row r="9" spans="1:23" x14ac:dyDescent="0.35">
      <c r="A9" s="6"/>
      <c r="B9" s="19"/>
      <c r="C9" s="52"/>
      <c r="D9" s="15"/>
      <c r="E9" s="52"/>
      <c r="F9" s="19"/>
      <c r="G9" s="52"/>
      <c r="H9" s="15"/>
      <c r="I9" s="52"/>
      <c r="J9" s="19"/>
      <c r="N9" s="6"/>
      <c r="O9" s="12"/>
      <c r="P9" s="57"/>
      <c r="Q9" s="10"/>
      <c r="R9" s="57"/>
      <c r="S9" s="12"/>
      <c r="T9" s="57"/>
      <c r="U9" s="10"/>
      <c r="V9" s="57"/>
      <c r="W9" s="12"/>
    </row>
    <row r="10" spans="1:23" x14ac:dyDescent="0.35">
      <c r="A10" s="6"/>
      <c r="B10" s="19"/>
      <c r="C10" s="52"/>
      <c r="D10" s="15"/>
      <c r="E10" s="19"/>
      <c r="F10" s="28"/>
      <c r="G10" s="19"/>
      <c r="H10" s="15"/>
      <c r="I10" s="19"/>
      <c r="J10" s="28"/>
      <c r="O10" s="12"/>
      <c r="P10" s="57"/>
      <c r="Q10" s="10"/>
      <c r="R10" s="12"/>
      <c r="S10" s="28" t="s">
        <v>36</v>
      </c>
      <c r="T10" s="12"/>
      <c r="U10" s="10"/>
      <c r="V10" s="12"/>
      <c r="W10" s="28" t="s">
        <v>36</v>
      </c>
    </row>
    <row r="11" spans="1:23" x14ac:dyDescent="0.35">
      <c r="A11" s="6" t="s">
        <v>3</v>
      </c>
      <c r="B11" s="17">
        <v>0</v>
      </c>
      <c r="C11" s="19"/>
      <c r="D11" s="15"/>
      <c r="E11" s="15"/>
      <c r="F11" s="16" t="s">
        <v>5</v>
      </c>
      <c r="G11" s="15"/>
      <c r="H11" s="15"/>
      <c r="I11" s="15"/>
      <c r="J11" s="15"/>
      <c r="N11" s="6" t="s">
        <v>3</v>
      </c>
      <c r="O11" s="25">
        <f>B11/'Parking Capacity'!B11</f>
        <v>0</v>
      </c>
      <c r="P11" s="12"/>
      <c r="Q11" s="10"/>
      <c r="R11" s="10"/>
      <c r="S11" s="11" t="s">
        <v>5</v>
      </c>
      <c r="T11" s="10"/>
      <c r="U11" s="10"/>
      <c r="V11" s="10"/>
      <c r="W11" s="10"/>
    </row>
    <row r="12" spans="1:23" x14ac:dyDescent="0.35">
      <c r="A12" s="7"/>
      <c r="B12" s="15"/>
      <c r="C12" s="15"/>
      <c r="D12" s="15"/>
      <c r="E12" s="19"/>
      <c r="F12" s="17">
        <v>5</v>
      </c>
      <c r="G12" s="19"/>
      <c r="H12" s="15"/>
      <c r="I12" s="19"/>
      <c r="J12" s="17">
        <v>2</v>
      </c>
      <c r="N12" s="7"/>
      <c r="O12" s="10"/>
      <c r="P12" s="10"/>
      <c r="Q12" s="10"/>
      <c r="R12" s="12"/>
      <c r="S12" s="25">
        <f>F12/'Parking Capacity'!F12</f>
        <v>0.83333333333333337</v>
      </c>
      <c r="T12" s="12"/>
      <c r="U12" s="10"/>
      <c r="V12" s="12"/>
      <c r="W12" s="25">
        <f>J12/'Parking Capacity'!J12</f>
        <v>0.2</v>
      </c>
    </row>
    <row r="13" spans="1:23" x14ac:dyDescent="0.35">
      <c r="A13" s="6" t="s">
        <v>4</v>
      </c>
      <c r="B13" s="17">
        <v>3</v>
      </c>
      <c r="C13" s="19"/>
      <c r="D13" s="15"/>
      <c r="E13" s="36"/>
      <c r="F13" s="19"/>
      <c r="G13" s="17">
        <v>0</v>
      </c>
      <c r="H13" s="15"/>
      <c r="I13" s="26">
        <v>0</v>
      </c>
      <c r="J13" s="19"/>
      <c r="N13" s="6" t="s">
        <v>4</v>
      </c>
      <c r="O13" s="25">
        <f>B13/'Parking Capacity'!B13</f>
        <v>0.375</v>
      </c>
      <c r="P13" s="12"/>
      <c r="Q13" s="10"/>
      <c r="R13" s="25" t="e">
        <f>E13/'Parking Capacity'!E13</f>
        <v>#DIV/0!</v>
      </c>
      <c r="S13" s="12"/>
      <c r="T13" s="25">
        <f>G13/'Parking Capacity'!G13</f>
        <v>0</v>
      </c>
      <c r="U13" s="10"/>
      <c r="V13" s="27">
        <f>I13/'Parking Capacity'!I13</f>
        <v>0</v>
      </c>
      <c r="W13" s="12"/>
    </row>
    <row r="14" spans="1:23" x14ac:dyDescent="0.35">
      <c r="A14" s="6" t="s">
        <v>3</v>
      </c>
      <c r="B14" s="19"/>
      <c r="C14" s="52">
        <v>2</v>
      </c>
      <c r="D14" s="15"/>
      <c r="E14" s="19"/>
      <c r="F14" s="17">
        <v>4</v>
      </c>
      <c r="G14" s="19"/>
      <c r="H14" s="15"/>
      <c r="I14" s="19"/>
      <c r="J14" s="17">
        <v>4</v>
      </c>
      <c r="N14" s="6" t="s">
        <v>3</v>
      </c>
      <c r="O14" s="12"/>
      <c r="P14" s="57">
        <f>C14:C17/'Parking Capacity'!C14:C17</f>
        <v>0.2</v>
      </c>
      <c r="Q14" s="10"/>
      <c r="R14" s="12"/>
      <c r="S14" s="25">
        <f>F14/'Parking Capacity'!F14</f>
        <v>0.5</v>
      </c>
      <c r="T14" s="12"/>
      <c r="U14" s="10"/>
      <c r="V14" s="12"/>
      <c r="W14" s="25">
        <f>J14/'Parking Capacity'!J14</f>
        <v>0.4</v>
      </c>
    </row>
    <row r="15" spans="1:23" x14ac:dyDescent="0.35">
      <c r="A15" s="6"/>
      <c r="B15" s="19"/>
      <c r="C15" s="52"/>
      <c r="D15" s="15"/>
      <c r="E15" s="15"/>
      <c r="F15" s="16" t="s">
        <v>6</v>
      </c>
      <c r="G15" s="15"/>
      <c r="H15" s="15"/>
      <c r="I15" s="15"/>
      <c r="J15" s="15"/>
      <c r="N15" s="6"/>
      <c r="O15" s="12"/>
      <c r="P15" s="57"/>
      <c r="Q15" s="10"/>
      <c r="R15" s="10"/>
      <c r="S15" s="11" t="s">
        <v>6</v>
      </c>
      <c r="T15" s="10"/>
      <c r="U15" s="10"/>
      <c r="V15" s="10"/>
      <c r="W15" s="10"/>
    </row>
    <row r="16" spans="1:23" x14ac:dyDescent="0.35">
      <c r="A16" s="6" t="s">
        <v>4</v>
      </c>
      <c r="B16" s="19"/>
      <c r="C16" s="52"/>
      <c r="D16" s="15"/>
      <c r="E16" s="19"/>
      <c r="F16" s="17">
        <v>1</v>
      </c>
      <c r="G16" s="19"/>
      <c r="H16" s="15"/>
      <c r="I16" s="19"/>
      <c r="J16" s="28"/>
      <c r="N16" s="6" t="s">
        <v>4</v>
      </c>
      <c r="O16" s="12"/>
      <c r="P16" s="57"/>
      <c r="Q16" s="10"/>
      <c r="R16" s="12"/>
      <c r="S16" s="25">
        <f>F16/'Parking Capacity'!F16</f>
        <v>0.14285714285714285</v>
      </c>
      <c r="T16" s="12"/>
      <c r="U16" s="10"/>
      <c r="V16" s="12"/>
      <c r="W16" s="28" t="s">
        <v>36</v>
      </c>
    </row>
    <row r="17" spans="1:23" x14ac:dyDescent="0.35">
      <c r="A17" s="6"/>
      <c r="B17" s="19"/>
      <c r="C17" s="52"/>
      <c r="D17" s="15"/>
      <c r="E17" s="17">
        <v>1</v>
      </c>
      <c r="F17" s="19"/>
      <c r="G17" s="17">
        <v>0</v>
      </c>
      <c r="H17" s="15"/>
      <c r="I17" s="17">
        <v>2</v>
      </c>
      <c r="J17" s="19"/>
      <c r="N17" s="6"/>
      <c r="O17" s="12"/>
      <c r="P17" s="57"/>
      <c r="Q17" s="10"/>
      <c r="R17" s="25">
        <f>E17/'Parking Capacity'!E17</f>
        <v>0.14285714285714285</v>
      </c>
      <c r="S17" s="12"/>
      <c r="T17" s="25">
        <f>G17/'Parking Capacity'!G17</f>
        <v>0</v>
      </c>
      <c r="U17" s="10"/>
      <c r="V17" s="25">
        <f>I17/'Parking Capacity'!I17</f>
        <v>0.66666666666666663</v>
      </c>
      <c r="W17" s="12"/>
    </row>
    <row r="18" spans="1:23" x14ac:dyDescent="0.35">
      <c r="A18" s="6" t="s">
        <v>3</v>
      </c>
      <c r="B18" s="17">
        <v>4</v>
      </c>
      <c r="C18" s="19"/>
      <c r="D18" s="15"/>
      <c r="E18" s="19"/>
      <c r="F18" s="17">
        <v>1</v>
      </c>
      <c r="G18" s="19"/>
      <c r="H18" s="15"/>
      <c r="I18" s="19"/>
      <c r="J18" s="17">
        <v>2</v>
      </c>
      <c r="N18" s="6" t="s">
        <v>3</v>
      </c>
      <c r="O18" s="25">
        <f>B18/'Parking Capacity'!B18</f>
        <v>0.8</v>
      </c>
      <c r="P18" s="12"/>
      <c r="Q18" s="10"/>
      <c r="R18" s="12"/>
      <c r="S18" s="25">
        <f>F18/'Parking Capacity'!F18</f>
        <v>0.14285714285714285</v>
      </c>
      <c r="T18" s="12"/>
      <c r="U18" s="10"/>
      <c r="V18" s="12"/>
      <c r="W18" s="25">
        <f>J18/'Parking Capacity'!J18</f>
        <v>0.66666666666666663</v>
      </c>
    </row>
    <row r="19" spans="1:23" x14ac:dyDescent="0.35">
      <c r="A19" s="7"/>
      <c r="B19" s="15"/>
      <c r="C19" s="15"/>
      <c r="D19" s="15"/>
      <c r="E19" s="15"/>
      <c r="F19" s="16" t="s">
        <v>7</v>
      </c>
      <c r="G19" s="15"/>
      <c r="H19" s="15"/>
      <c r="I19" s="15"/>
      <c r="J19" s="15"/>
      <c r="N19" s="7"/>
      <c r="O19" s="10"/>
      <c r="P19" s="10"/>
      <c r="Q19" s="10"/>
      <c r="R19" s="10"/>
      <c r="S19" s="11" t="s">
        <v>7</v>
      </c>
      <c r="T19" s="10"/>
      <c r="U19" s="10"/>
      <c r="V19" s="10"/>
      <c r="W19" s="10"/>
    </row>
    <row r="20" spans="1:23" x14ac:dyDescent="0.35">
      <c r="A20" s="6" t="s">
        <v>4</v>
      </c>
      <c r="B20" s="17">
        <v>7</v>
      </c>
      <c r="C20" s="19"/>
      <c r="D20" s="15"/>
      <c r="E20" s="19"/>
      <c r="F20" s="30">
        <v>4</v>
      </c>
      <c r="G20" s="19"/>
      <c r="H20" s="15"/>
      <c r="I20" s="19"/>
      <c r="J20" s="17">
        <v>3</v>
      </c>
      <c r="N20" s="6" t="s">
        <v>4</v>
      </c>
      <c r="O20" s="25">
        <f>B20/'Parking Capacity'!B20</f>
        <v>0.875</v>
      </c>
      <c r="P20" s="12"/>
      <c r="Q20" s="10"/>
      <c r="R20" s="12"/>
      <c r="S20" s="25">
        <f>F20/'Parking Capacity'!F20</f>
        <v>0.5714285714285714</v>
      </c>
      <c r="T20" s="12"/>
      <c r="U20" s="10"/>
      <c r="V20" s="12"/>
      <c r="W20" s="25">
        <f>J20/'Parking Capacity'!J20</f>
        <v>0.5</v>
      </c>
    </row>
    <row r="21" spans="1:23" x14ac:dyDescent="0.35">
      <c r="A21" s="6"/>
      <c r="B21" s="19"/>
      <c r="C21" s="17">
        <v>3</v>
      </c>
      <c r="D21" s="15"/>
      <c r="E21" s="17">
        <v>3</v>
      </c>
      <c r="F21" s="19"/>
      <c r="G21" s="17">
        <v>0</v>
      </c>
      <c r="H21" s="15"/>
      <c r="I21" s="17">
        <v>1</v>
      </c>
      <c r="J21" s="19"/>
      <c r="N21" s="6"/>
      <c r="O21" s="12"/>
      <c r="P21" s="25">
        <f>C21/'Parking Capacity'!C21</f>
        <v>0.375</v>
      </c>
      <c r="Q21" s="10"/>
      <c r="R21" s="25">
        <f>E21/'Parking Capacity'!E21</f>
        <v>0.3</v>
      </c>
      <c r="S21" s="12"/>
      <c r="T21" s="25">
        <f>G21/'Parking Capacity'!G21</f>
        <v>0</v>
      </c>
      <c r="U21" s="10"/>
      <c r="V21" s="25">
        <f>I21/'Parking Capacity'!I21</f>
        <v>0.16666666666666666</v>
      </c>
      <c r="W21" s="12"/>
    </row>
    <row r="22" spans="1:23" x14ac:dyDescent="0.35">
      <c r="A22" s="6" t="s">
        <v>3</v>
      </c>
      <c r="B22" s="17">
        <v>1</v>
      </c>
      <c r="C22" s="19"/>
      <c r="D22" s="15"/>
      <c r="E22" s="19"/>
      <c r="F22" s="17">
        <v>5</v>
      </c>
      <c r="G22" s="19"/>
      <c r="H22" s="15"/>
      <c r="I22" s="19"/>
      <c r="J22" s="17">
        <v>3</v>
      </c>
      <c r="N22" s="6" t="s">
        <v>3</v>
      </c>
      <c r="O22" s="25">
        <f>B22/'Parking Capacity'!B22</f>
        <v>0.25</v>
      </c>
      <c r="P22" s="12"/>
      <c r="Q22" s="10"/>
      <c r="R22" s="12"/>
      <c r="S22" s="25">
        <f>F22/'Parking Capacity'!F22</f>
        <v>0.45454545454545453</v>
      </c>
      <c r="T22" s="12"/>
      <c r="U22" s="10"/>
      <c r="V22" s="12"/>
      <c r="W22" s="25">
        <f>J22/'Parking Capacity'!J22</f>
        <v>0.33333333333333331</v>
      </c>
    </row>
    <row r="23" spans="1:23" x14ac:dyDescent="0.35">
      <c r="A23" s="7"/>
      <c r="B23" s="15"/>
      <c r="C23" s="15"/>
      <c r="D23" s="15"/>
      <c r="E23" s="15"/>
      <c r="F23" s="16" t="s">
        <v>8</v>
      </c>
      <c r="G23" s="15"/>
      <c r="H23" s="15"/>
      <c r="I23" s="15"/>
      <c r="J23" s="15"/>
      <c r="N23" s="7"/>
      <c r="O23" s="10"/>
      <c r="P23" s="10"/>
      <c r="Q23" s="10"/>
      <c r="R23" s="10"/>
      <c r="S23" s="11" t="s">
        <v>8</v>
      </c>
      <c r="T23" s="10"/>
      <c r="U23" s="10"/>
      <c r="V23" s="10"/>
      <c r="W23" s="10"/>
    </row>
    <row r="24" spans="1:23" x14ac:dyDescent="0.35">
      <c r="A24" s="6" t="s">
        <v>4</v>
      </c>
      <c r="B24" s="17">
        <v>1</v>
      </c>
      <c r="C24" s="19"/>
      <c r="D24" s="15"/>
      <c r="E24" s="19"/>
      <c r="F24" s="30">
        <v>4</v>
      </c>
      <c r="G24" s="19"/>
      <c r="H24" s="15"/>
      <c r="I24" s="19"/>
      <c r="J24" s="17">
        <v>1</v>
      </c>
      <c r="N24" s="6" t="s">
        <v>4</v>
      </c>
      <c r="O24" s="25">
        <f>B24/'Parking Capacity'!B24</f>
        <v>0.16666666666666666</v>
      </c>
      <c r="P24" s="12"/>
      <c r="Q24" s="10"/>
      <c r="R24" s="12"/>
      <c r="S24" s="25">
        <f>F24/'Parking Capacity'!F24</f>
        <v>0.5</v>
      </c>
      <c r="T24" s="12"/>
      <c r="U24" s="10"/>
      <c r="V24" s="12"/>
      <c r="W24" s="25">
        <f>J24/'Parking Capacity'!J24</f>
        <v>0.25</v>
      </c>
    </row>
    <row r="25" spans="1:23" x14ac:dyDescent="0.35">
      <c r="A25" s="6"/>
      <c r="B25" s="19"/>
      <c r="C25" s="17">
        <v>4</v>
      </c>
      <c r="D25" s="15"/>
      <c r="E25" s="17">
        <v>4</v>
      </c>
      <c r="F25" s="19"/>
      <c r="G25" s="17">
        <v>0</v>
      </c>
      <c r="H25" s="15"/>
      <c r="I25" s="17">
        <v>0</v>
      </c>
      <c r="J25" s="19"/>
      <c r="N25" s="6"/>
      <c r="O25" s="12"/>
      <c r="P25" s="25">
        <f>C25/'Parking Capacity'!C25</f>
        <v>0.66666666666666663</v>
      </c>
      <c r="Q25" s="10"/>
      <c r="R25" s="25">
        <f>E25/'Parking Capacity'!E25</f>
        <v>0.66666666666666663</v>
      </c>
      <c r="S25" s="12"/>
      <c r="T25" s="25">
        <f>G25/'Parking Capacity'!G25</f>
        <v>0</v>
      </c>
      <c r="U25" s="10"/>
      <c r="V25" s="25">
        <f>I25/'Parking Capacity'!I25</f>
        <v>0</v>
      </c>
      <c r="W25" s="12"/>
    </row>
    <row r="26" spans="1:23" x14ac:dyDescent="0.35">
      <c r="A26" s="6" t="s">
        <v>3</v>
      </c>
      <c r="B26" s="28"/>
      <c r="C26" s="19"/>
      <c r="D26" s="15"/>
      <c r="E26" s="19"/>
      <c r="F26" s="17">
        <v>2</v>
      </c>
      <c r="G26" s="19"/>
      <c r="H26" s="15"/>
      <c r="I26" s="19"/>
      <c r="J26" s="17">
        <v>0</v>
      </c>
      <c r="N26" s="6" t="s">
        <v>3</v>
      </c>
      <c r="O26" s="28" t="s">
        <v>36</v>
      </c>
      <c r="P26" s="12"/>
      <c r="Q26" s="10"/>
      <c r="R26" s="12"/>
      <c r="S26" s="25">
        <f>F26/'Parking Capacity'!F26</f>
        <v>0.2</v>
      </c>
      <c r="T26" s="12"/>
      <c r="U26" s="10"/>
      <c r="V26" s="12"/>
      <c r="W26" s="25">
        <f>J26/'Parking Capacity'!J26</f>
        <v>0</v>
      </c>
    </row>
    <row r="27" spans="1:23" x14ac:dyDescent="0.35">
      <c r="A27" s="7"/>
      <c r="B27" s="15"/>
      <c r="C27" s="15"/>
      <c r="D27" s="15"/>
      <c r="E27" s="15"/>
      <c r="F27" s="16" t="s">
        <v>9</v>
      </c>
      <c r="G27" s="15"/>
      <c r="H27" s="15"/>
      <c r="I27" s="15"/>
      <c r="J27" s="15"/>
      <c r="N27" s="7"/>
      <c r="O27" s="10"/>
      <c r="P27" s="10"/>
      <c r="Q27" s="10"/>
      <c r="R27" s="10"/>
      <c r="S27" s="11" t="s">
        <v>9</v>
      </c>
      <c r="T27" s="10"/>
      <c r="U27" s="10"/>
      <c r="V27" s="10"/>
      <c r="W27" s="10"/>
    </row>
    <row r="28" spans="1:23" x14ac:dyDescent="0.35">
      <c r="A28" s="6" t="s">
        <v>4</v>
      </c>
      <c r="B28" s="28"/>
      <c r="C28" s="19"/>
      <c r="D28" s="15"/>
      <c r="E28" s="19"/>
      <c r="F28" s="30">
        <v>1</v>
      </c>
      <c r="G28" s="19"/>
      <c r="H28" s="15"/>
      <c r="I28" s="19"/>
      <c r="J28" s="17">
        <v>1</v>
      </c>
      <c r="N28" s="6" t="s">
        <v>4</v>
      </c>
      <c r="O28" s="28" t="s">
        <v>38</v>
      </c>
      <c r="P28" s="12"/>
      <c r="Q28" s="10"/>
      <c r="R28" s="12"/>
      <c r="S28" s="25">
        <f>F28/'Parking Capacity'!F28</f>
        <v>0.14285714285714285</v>
      </c>
      <c r="T28" s="12"/>
      <c r="U28" s="10"/>
      <c r="V28" s="12"/>
      <c r="W28" s="25">
        <f>J28/'Parking Capacity'!J28</f>
        <v>0.2</v>
      </c>
    </row>
    <row r="29" spans="1:23" x14ac:dyDescent="0.35">
      <c r="A29" s="6"/>
      <c r="B29" s="19"/>
      <c r="C29" s="36"/>
      <c r="D29" s="15"/>
      <c r="E29" s="17">
        <v>1</v>
      </c>
      <c r="F29" s="19"/>
      <c r="G29" s="17">
        <v>0</v>
      </c>
      <c r="H29" s="15"/>
      <c r="I29" s="28"/>
      <c r="J29" s="19"/>
      <c r="N29" s="6"/>
      <c r="O29" s="12"/>
      <c r="P29" s="28" t="s">
        <v>38</v>
      </c>
      <c r="Q29" s="10"/>
      <c r="R29" s="25">
        <f>E29/'Parking Capacity'!E29</f>
        <v>0.5</v>
      </c>
      <c r="S29" s="12"/>
      <c r="T29" s="25">
        <f>G29/'Parking Capacity'!G29</f>
        <v>0</v>
      </c>
      <c r="U29" s="10"/>
      <c r="V29" s="29" t="s">
        <v>36</v>
      </c>
      <c r="W29" s="12"/>
    </row>
    <row r="30" spans="1:23" x14ac:dyDescent="0.35">
      <c r="A30" s="6" t="s">
        <v>3</v>
      </c>
      <c r="B30" s="28"/>
      <c r="C30" s="19"/>
      <c r="D30" s="15"/>
      <c r="E30" s="19"/>
      <c r="F30" s="28"/>
      <c r="G30" s="19"/>
      <c r="H30" s="15"/>
      <c r="I30" s="19"/>
      <c r="J30" s="28"/>
      <c r="N30" s="6" t="s">
        <v>3</v>
      </c>
      <c r="O30" s="29" t="s">
        <v>36</v>
      </c>
      <c r="P30" s="12"/>
      <c r="Q30" s="10"/>
      <c r="R30" s="12"/>
      <c r="S30" s="29" t="s">
        <v>36</v>
      </c>
      <c r="T30" s="12"/>
      <c r="U30" s="10"/>
      <c r="V30" s="12"/>
      <c r="W30" s="29" t="s">
        <v>36</v>
      </c>
    </row>
    <row r="31" spans="1:23" x14ac:dyDescent="0.35">
      <c r="A31" s="7"/>
      <c r="B31" s="15"/>
      <c r="C31" s="15"/>
      <c r="D31" s="15"/>
      <c r="E31" s="15"/>
      <c r="F31" s="16" t="s">
        <v>10</v>
      </c>
      <c r="G31" s="15"/>
      <c r="H31" s="15"/>
      <c r="I31" s="15"/>
      <c r="J31" s="15"/>
      <c r="N31" s="7"/>
      <c r="O31" s="10"/>
      <c r="P31" s="10"/>
      <c r="Q31" s="10"/>
      <c r="R31" s="10"/>
      <c r="S31" s="11" t="s">
        <v>10</v>
      </c>
      <c r="T31" s="10"/>
      <c r="U31" s="10"/>
      <c r="V31" s="10"/>
      <c r="W31" s="10"/>
    </row>
    <row r="32" spans="1:23" x14ac:dyDescent="0.35">
      <c r="A32" s="6" t="s">
        <v>4</v>
      </c>
      <c r="B32" s="28"/>
      <c r="C32" s="19"/>
      <c r="D32" s="15"/>
      <c r="E32" s="19"/>
      <c r="F32" s="28"/>
      <c r="G32" s="19"/>
      <c r="H32" s="15"/>
      <c r="I32" s="19"/>
      <c r="J32" s="28"/>
      <c r="N32" s="6" t="s">
        <v>4</v>
      </c>
      <c r="O32" s="29" t="s">
        <v>36</v>
      </c>
      <c r="P32" s="12"/>
      <c r="Q32" s="10"/>
      <c r="R32" s="12"/>
      <c r="S32" s="29" t="s">
        <v>36</v>
      </c>
      <c r="T32" s="12"/>
      <c r="U32" s="10"/>
      <c r="V32" s="12"/>
      <c r="W32" s="29" t="s">
        <v>36</v>
      </c>
    </row>
    <row r="33" spans="1:23" x14ac:dyDescent="0.35">
      <c r="A33" s="6"/>
      <c r="B33" s="53"/>
      <c r="C33" s="52">
        <v>0</v>
      </c>
      <c r="D33" s="15"/>
      <c r="E33" s="52">
        <v>5</v>
      </c>
      <c r="F33" s="53"/>
      <c r="G33" s="56"/>
      <c r="H33" s="15"/>
      <c r="I33" s="17">
        <v>0</v>
      </c>
      <c r="J33" s="19"/>
      <c r="N33" s="6"/>
      <c r="O33" s="58"/>
      <c r="P33" s="57">
        <f>C33/'Parking Capacity'!C33:C37</f>
        <v>0</v>
      </c>
      <c r="Q33" s="10"/>
      <c r="R33" s="57">
        <f>E33/'Parking Capacity'!E33:E41</f>
        <v>0.20833333333333334</v>
      </c>
      <c r="S33" s="58"/>
      <c r="T33" s="59" t="s">
        <v>36</v>
      </c>
      <c r="U33" s="10"/>
      <c r="V33" s="25">
        <f>I33/'Parking Capacity'!I33</f>
        <v>0</v>
      </c>
      <c r="W33" s="12"/>
    </row>
    <row r="34" spans="1:23" x14ac:dyDescent="0.35">
      <c r="A34" s="6" t="s">
        <v>3</v>
      </c>
      <c r="B34" s="53"/>
      <c r="C34" s="52"/>
      <c r="D34" s="15"/>
      <c r="E34" s="52"/>
      <c r="F34" s="53"/>
      <c r="G34" s="56"/>
      <c r="H34" s="15"/>
      <c r="I34" s="19"/>
      <c r="J34" s="17">
        <v>3</v>
      </c>
      <c r="N34" s="6" t="s">
        <v>3</v>
      </c>
      <c r="O34" s="58"/>
      <c r="P34" s="57"/>
      <c r="Q34" s="10"/>
      <c r="R34" s="57"/>
      <c r="S34" s="58"/>
      <c r="T34" s="59"/>
      <c r="U34" s="10"/>
      <c r="V34" s="12"/>
      <c r="W34" s="25">
        <f>J34/'Parking Capacity'!J34</f>
        <v>0.375</v>
      </c>
    </row>
    <row r="35" spans="1:23" x14ac:dyDescent="0.35">
      <c r="A35" s="7"/>
      <c r="B35" s="53"/>
      <c r="C35" s="52"/>
      <c r="D35" s="15"/>
      <c r="E35" s="52"/>
      <c r="F35" s="53"/>
      <c r="G35" s="56"/>
      <c r="H35" s="15"/>
      <c r="I35" s="16" t="s">
        <v>11</v>
      </c>
      <c r="J35" s="15"/>
      <c r="N35" s="7"/>
      <c r="O35" s="58"/>
      <c r="P35" s="57"/>
      <c r="Q35" s="10"/>
      <c r="R35" s="57"/>
      <c r="S35" s="58"/>
      <c r="T35" s="59"/>
      <c r="U35" s="10"/>
      <c r="V35" s="11" t="s">
        <v>11</v>
      </c>
      <c r="W35" s="10"/>
    </row>
    <row r="36" spans="1:23" x14ac:dyDescent="0.35">
      <c r="A36" s="6" t="s">
        <v>4</v>
      </c>
      <c r="B36" s="53"/>
      <c r="C36" s="52"/>
      <c r="D36" s="15"/>
      <c r="E36" s="52"/>
      <c r="F36" s="53"/>
      <c r="G36" s="56"/>
      <c r="H36" s="15"/>
      <c r="I36" s="19"/>
      <c r="J36" s="17">
        <v>3</v>
      </c>
      <c r="N36" s="6" t="s">
        <v>4</v>
      </c>
      <c r="O36" s="58"/>
      <c r="P36" s="57"/>
      <c r="Q36" s="10"/>
      <c r="R36" s="57"/>
      <c r="S36" s="58"/>
      <c r="T36" s="59"/>
      <c r="U36" s="10"/>
      <c r="V36" s="12"/>
      <c r="W36" s="25">
        <f>J36/'Parking Capacity'!J36</f>
        <v>0.3</v>
      </c>
    </row>
    <row r="37" spans="1:23" x14ac:dyDescent="0.35">
      <c r="A37" s="6"/>
      <c r="B37" s="53"/>
      <c r="C37" s="52"/>
      <c r="D37" s="15"/>
      <c r="E37" s="52"/>
      <c r="F37" s="53"/>
      <c r="G37" s="56"/>
      <c r="H37" s="15"/>
      <c r="I37" s="17">
        <v>1</v>
      </c>
      <c r="J37" s="19"/>
      <c r="N37" s="6"/>
      <c r="O37" s="58"/>
      <c r="P37" s="57"/>
      <c r="Q37" s="10"/>
      <c r="R37" s="57"/>
      <c r="S37" s="58"/>
      <c r="T37" s="59"/>
      <c r="U37" s="10"/>
      <c r="V37" s="25">
        <f>I37/'Parking Capacity'!I37</f>
        <v>0.25</v>
      </c>
      <c r="W37" s="12"/>
    </row>
    <row r="38" spans="1:23" x14ac:dyDescent="0.35">
      <c r="A38" s="6" t="s">
        <v>3</v>
      </c>
      <c r="B38" s="28"/>
      <c r="C38" s="19"/>
      <c r="D38" s="15"/>
      <c r="E38" s="52"/>
      <c r="F38" s="53"/>
      <c r="G38" s="56"/>
      <c r="H38" s="15"/>
      <c r="I38" s="19"/>
      <c r="J38" s="17">
        <v>6</v>
      </c>
      <c r="N38" s="6" t="s">
        <v>3</v>
      </c>
      <c r="O38" s="29" t="s">
        <v>36</v>
      </c>
      <c r="P38" s="12"/>
      <c r="Q38" s="10"/>
      <c r="R38" s="57"/>
      <c r="S38" s="58"/>
      <c r="T38" s="59"/>
      <c r="U38" s="10"/>
      <c r="V38" s="12"/>
      <c r="W38" s="25">
        <f>J38/'Parking Capacity'!J38</f>
        <v>0.75</v>
      </c>
    </row>
    <row r="39" spans="1:23" x14ac:dyDescent="0.35">
      <c r="A39" s="7"/>
      <c r="B39" s="16" t="s">
        <v>13</v>
      </c>
      <c r="C39" s="15"/>
      <c r="D39" s="15"/>
      <c r="E39" s="52"/>
      <c r="F39" s="53"/>
      <c r="G39" s="56"/>
      <c r="H39" s="15"/>
      <c r="I39" s="16" t="s">
        <v>13</v>
      </c>
      <c r="J39" s="15"/>
      <c r="N39" s="7"/>
      <c r="O39" s="11" t="s">
        <v>13</v>
      </c>
      <c r="P39" s="10"/>
      <c r="Q39" s="10"/>
      <c r="R39" s="57"/>
      <c r="S39" s="58"/>
      <c r="T39" s="59"/>
      <c r="U39" s="10"/>
      <c r="V39" s="11" t="s">
        <v>13</v>
      </c>
      <c r="W39" s="10"/>
    </row>
    <row r="40" spans="1:23" x14ac:dyDescent="0.35">
      <c r="A40" s="6" t="s">
        <v>4</v>
      </c>
      <c r="B40" s="28"/>
      <c r="C40" s="19"/>
      <c r="D40" s="15"/>
      <c r="E40" s="52"/>
      <c r="F40" s="53"/>
      <c r="G40" s="56"/>
      <c r="H40" s="15"/>
      <c r="I40" s="19"/>
      <c r="J40" s="17">
        <v>6</v>
      </c>
      <c r="N40" s="6" t="s">
        <v>4</v>
      </c>
      <c r="O40" s="29" t="s">
        <v>36</v>
      </c>
      <c r="P40" s="12"/>
      <c r="Q40" s="10"/>
      <c r="R40" s="57"/>
      <c r="S40" s="58"/>
      <c r="T40" s="59"/>
      <c r="U40" s="10"/>
      <c r="V40" s="12"/>
      <c r="W40" s="25">
        <f>J40/'Parking Capacity'!J40</f>
        <v>0.75</v>
      </c>
    </row>
    <row r="41" spans="1:23" x14ac:dyDescent="0.35">
      <c r="A41" s="6"/>
      <c r="B41" s="19"/>
      <c r="C41" s="17">
        <v>4</v>
      </c>
      <c r="D41" s="15"/>
      <c r="E41" s="52"/>
      <c r="F41" s="53"/>
      <c r="G41" s="26">
        <v>0</v>
      </c>
      <c r="H41" s="15"/>
      <c r="I41" s="17">
        <v>1</v>
      </c>
      <c r="J41" s="19"/>
      <c r="N41" s="6"/>
      <c r="O41" s="12"/>
      <c r="P41" s="25">
        <f>C41/'Parking Capacity'!C41</f>
        <v>0.8</v>
      </c>
      <c r="Q41" s="10"/>
      <c r="R41" s="57"/>
      <c r="S41" s="58"/>
      <c r="T41" s="25">
        <f>G41/'Parking Capacity'!G41</f>
        <v>0</v>
      </c>
      <c r="U41" s="10"/>
      <c r="V41" s="25">
        <f>I41/'Parking Capacity'!I41</f>
        <v>0.2</v>
      </c>
      <c r="W41" s="12"/>
    </row>
    <row r="42" spans="1:23" x14ac:dyDescent="0.35">
      <c r="A42" s="6" t="s">
        <v>3</v>
      </c>
      <c r="B42" s="17">
        <v>7</v>
      </c>
      <c r="C42" s="19"/>
      <c r="D42" s="15"/>
      <c r="E42" s="19"/>
      <c r="F42" s="17">
        <v>0</v>
      </c>
      <c r="G42" s="19"/>
      <c r="H42" s="15"/>
      <c r="I42" s="19"/>
      <c r="J42" s="17">
        <v>0</v>
      </c>
      <c r="N42" s="6" t="s">
        <v>3</v>
      </c>
      <c r="O42" s="25">
        <f>B42/'Parking Capacity'!B42</f>
        <v>1</v>
      </c>
      <c r="P42" s="12"/>
      <c r="Q42" s="10"/>
      <c r="R42" s="12"/>
      <c r="S42" s="25">
        <f>F42/'Parking Capacity'!F42</f>
        <v>0</v>
      </c>
      <c r="T42" s="12"/>
      <c r="U42" s="10"/>
      <c r="V42" s="12"/>
      <c r="W42" s="25">
        <f>J42/'Parking Capacity'!J42</f>
        <v>0</v>
      </c>
    </row>
    <row r="43" spans="1:23" x14ac:dyDescent="0.35">
      <c r="A43" s="7"/>
      <c r="B43" s="15"/>
      <c r="C43" s="15"/>
      <c r="D43" s="15"/>
      <c r="E43" s="15"/>
      <c r="F43" s="16" t="s">
        <v>12</v>
      </c>
      <c r="G43" s="15"/>
      <c r="H43" s="15"/>
      <c r="I43" s="15"/>
      <c r="J43" s="15"/>
      <c r="N43" s="7"/>
      <c r="O43" s="10"/>
      <c r="P43" s="10"/>
      <c r="Q43" s="10"/>
      <c r="R43" s="10"/>
      <c r="S43" s="11" t="s">
        <v>12</v>
      </c>
      <c r="T43" s="10"/>
      <c r="U43" s="10"/>
      <c r="V43" s="10"/>
      <c r="W43" s="10"/>
    </row>
    <row r="44" spans="1:23" x14ac:dyDescent="0.35">
      <c r="A44" s="6" t="s">
        <v>4</v>
      </c>
      <c r="B44" s="17">
        <v>6</v>
      </c>
      <c r="C44" s="19"/>
      <c r="D44" s="17">
        <v>0</v>
      </c>
      <c r="E44" s="19"/>
      <c r="F44" s="17">
        <v>0</v>
      </c>
      <c r="G44" s="19"/>
      <c r="H44" s="15"/>
      <c r="I44" s="19"/>
      <c r="J44" s="28"/>
      <c r="N44" s="6" t="s">
        <v>4</v>
      </c>
      <c r="O44" s="25">
        <f>B44/'Parking Capacity'!B44</f>
        <v>0.8571428571428571</v>
      </c>
      <c r="P44" s="12"/>
      <c r="Q44" s="25">
        <f>D44/'Parking Capacity'!D44</f>
        <v>0</v>
      </c>
      <c r="R44" s="12"/>
      <c r="S44" s="25">
        <f>F44/'Parking Capacity'!F44</f>
        <v>0</v>
      </c>
      <c r="T44" s="12"/>
      <c r="U44" s="10"/>
      <c r="V44" s="12"/>
      <c r="W44" s="29" t="s">
        <v>36</v>
      </c>
    </row>
    <row r="45" spans="1:23" x14ac:dyDescent="0.35">
      <c r="A45" s="6"/>
      <c r="D45" t="s">
        <v>33</v>
      </c>
      <c r="Q45" t="s">
        <v>33</v>
      </c>
    </row>
    <row r="47" spans="1:23" x14ac:dyDescent="0.35">
      <c r="C47" s="31" t="s">
        <v>68</v>
      </c>
      <c r="D47" s="8" t="s">
        <v>55</v>
      </c>
      <c r="E47" s="48" t="s">
        <v>69</v>
      </c>
      <c r="G47" s="31" t="s">
        <v>68</v>
      </c>
      <c r="H47" s="8" t="s">
        <v>56</v>
      </c>
      <c r="I47" s="48" t="s">
        <v>69</v>
      </c>
    </row>
    <row r="48" spans="1:23" x14ac:dyDescent="0.35">
      <c r="A48" s="6" t="s">
        <v>54</v>
      </c>
      <c r="B48">
        <f>('Parking Capacity'!B48)</f>
        <v>447</v>
      </c>
      <c r="C48" s="31">
        <f>('Parking Capacity'!C51)</f>
        <v>60</v>
      </c>
      <c r="D48" s="2">
        <f>('Parking Capacity'!C47)</f>
        <v>121</v>
      </c>
      <c r="E48" s="48">
        <f>('Parking Capacity'!E51)</f>
        <v>61</v>
      </c>
      <c r="G48" s="31">
        <f>('Parking Capacity'!G50)</f>
        <v>40</v>
      </c>
      <c r="H48" s="2">
        <f>('Parking Capacity'!G47)</f>
        <v>78</v>
      </c>
      <c r="I48" s="48">
        <f>('Parking Capacity'!I50)</f>
        <v>38</v>
      </c>
    </row>
    <row r="50" spans="1:9" x14ac:dyDescent="0.35">
      <c r="A50" s="6" t="s">
        <v>64</v>
      </c>
      <c r="B50">
        <f>SUM(B4:J44)</f>
        <v>126</v>
      </c>
      <c r="C50">
        <f>SUM(C4:C41)</f>
        <v>13</v>
      </c>
      <c r="D50" s="8">
        <f>SUM(C4:E41)</f>
        <v>27</v>
      </c>
      <c r="E50" s="48">
        <f>SUM(E4:E41)</f>
        <v>14</v>
      </c>
      <c r="G50">
        <f>SUM(G4:G41)</f>
        <v>1</v>
      </c>
      <c r="H50" s="2">
        <f>SUM(G4:I41)</f>
        <v>7</v>
      </c>
      <c r="I50" s="48">
        <f>SUM(I4:I41)</f>
        <v>6</v>
      </c>
    </row>
    <row r="51" spans="1:9" x14ac:dyDescent="0.35">
      <c r="A51" s="31" t="s">
        <v>58</v>
      </c>
      <c r="B51" s="38">
        <f>B50/B48</f>
        <v>0.28187919463087246</v>
      </c>
      <c r="C51" s="38">
        <f>C50/C48</f>
        <v>0.21666666666666667</v>
      </c>
      <c r="D51" s="51">
        <f>D50/D48</f>
        <v>0.2231404958677686</v>
      </c>
      <c r="E51" s="50">
        <f>E50/E48</f>
        <v>0.22950819672131148</v>
      </c>
      <c r="G51" s="38">
        <f>G50/G48</f>
        <v>2.5000000000000001E-2</v>
      </c>
      <c r="H51" s="51">
        <f>H50/H48</f>
        <v>8.9743589743589744E-2</v>
      </c>
      <c r="I51" s="50">
        <f>I50/I48</f>
        <v>0.15789473684210525</v>
      </c>
    </row>
    <row r="53" spans="1:9" x14ac:dyDescent="0.35">
      <c r="A53" s="6" t="s">
        <v>70</v>
      </c>
      <c r="B53" s="4">
        <f>B48-B50</f>
        <v>321</v>
      </c>
      <c r="D53">
        <f>D48-D50</f>
        <v>94</v>
      </c>
      <c r="H53" s="8">
        <f>H48-H50</f>
        <v>71</v>
      </c>
    </row>
  </sheetData>
  <mergeCells count="20">
    <mergeCell ref="R33:R41"/>
    <mergeCell ref="S33:S41"/>
    <mergeCell ref="T33:T40"/>
    <mergeCell ref="T8:T9"/>
    <mergeCell ref="V8:V9"/>
    <mergeCell ref="R8:R9"/>
    <mergeCell ref="C14:C17"/>
    <mergeCell ref="P14:P17"/>
    <mergeCell ref="B33:B37"/>
    <mergeCell ref="C33:C37"/>
    <mergeCell ref="E33:E41"/>
    <mergeCell ref="F33:F41"/>
    <mergeCell ref="G33:G40"/>
    <mergeCell ref="O33:O37"/>
    <mergeCell ref="P33:P37"/>
    <mergeCell ref="C8:C10"/>
    <mergeCell ref="E8:E9"/>
    <mergeCell ref="G8:G9"/>
    <mergeCell ref="I8:I9"/>
    <mergeCell ref="P8:P10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Parking Capacity</vt:lpstr>
      <vt:lpstr>Midday Tuesday</vt:lpstr>
      <vt:lpstr>Midday Thursday</vt:lpstr>
      <vt:lpstr>Evening Tuesday</vt:lpstr>
      <vt:lpstr>Evening Thursday</vt:lpstr>
      <vt:lpstr>Saturday Midday</vt:lpstr>
      <vt:lpstr>Sunday Midday</vt:lpstr>
      <vt:lpstr>'Sunday Midday'!Print_Area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Carleton</dc:creator>
  <cp:lastModifiedBy>Robin Holzer</cp:lastModifiedBy>
  <cp:lastPrinted>2018-11-02T22:05:44Z</cp:lastPrinted>
  <dcterms:created xsi:type="dcterms:W3CDTF">2018-10-23T19:34:09Z</dcterms:created>
  <dcterms:modified xsi:type="dcterms:W3CDTF">2018-12-06T23:43:03Z</dcterms:modified>
</cp:coreProperties>
</file>